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27" documentId="120_S{2AC9BD13-BADA-5192-A53E-5A8FF88502F6}" xr6:coauthVersionLast="47" xr6:coauthVersionMax="47" xr10:uidLastSave="{30B6F238-15A8-49BB-AA43-71059947FA80}"/>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<sst xmlns="http://schemas.openxmlformats.org/spreadsheetml/2006/main" count="180291" uniqueCount="39129">
  <si>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</si>
  <si>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</si>
  <si>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</si>
  <si>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</si>
  <si>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</si>
  <si>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</si>
  <si>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</si>
  <si>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</si>
  <si>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</si>
  <si>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</si>
  <si>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</si>
  <si>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</si>
  <si>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</si>
  <si>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</si>
  <si>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</si>
  <si>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</si>
  <si>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</si>
  <si>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</si>
  <si>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</si>
  <si>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</si>
  <si>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</si>
  <si>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</si>
  <si>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</si>
  <si>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</si>
  <si>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</si>
  <si>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</si>
  <si>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</si>
  <si>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</si>
  <si>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</si>
  <si>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</si>
  <si>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</si>
  <si>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</si>
  <si>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</si>
  <si>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</si>
  <si>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</si>
  <si>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</si>
  <si>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</si>
  <si>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</si>
  <si>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</si>
  <si>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</si>
  <si>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</si>
  <si>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</si>
  <si>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</si>
  <si>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</si>
  <si>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</si>
  <si>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</si>
  <si>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</si>
  <si>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</si>
  <si>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</si>
  <si>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</si>
  <si>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</si>
  <si>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</si>
  <si>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</si>
  <si>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</si>
  <si>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</si>
  <si>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</si>
  <si>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</si>
  <si>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</si>
  <si>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</si>
  <si>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</si>
  <si>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</si>
  <si>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</si>
  <si>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</si>
  <si>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</si>
  <si>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</si>
  <si>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</si>
  <si>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</si>
  <si>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</si>
  <si>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</si>
  <si>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</si>
  <si>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</si>
  <si>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</si>
  <si>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</si>
  <si>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</si>
  <si>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</si>
  <si>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</si>
  <si>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</si>
  <si>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</si>
  <si>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</si>
  <si>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</si>
  <si>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</si>
  <si>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</si>
  <si>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</si>
  <si>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</si>
  <si>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</si>
  <si>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</si>
  <si>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</si>
  <si>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</si>
  <si>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</si>
  <si>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</si>
  <si>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</si>
  <si>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</si>
  <si>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</si>
  <si>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</si>
  <si>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</si>
  <si>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</si>
  <si>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</si>
  <si>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</si>
  <si>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</si>
  <si>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</si>
  <si>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</si>
  <si>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</si>
  <si>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</si>
  <si>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</si>
  <si>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</si>
  <si>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</si>
  <si>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</si>
  <si>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</si>
  <si>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</si>
  <si>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</si>
  <si>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</si>
  <si>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</si>
  <si>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</si>
  <si>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</si>
  <si>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</si>
  <si>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</si>
  <si>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</si>
  <si>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</si>
  <si>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</si>
  <si>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</si>
  <si>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</si>
  <si>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</si>
  <si>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</si>
  <si>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</si>
  <si>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</si>
  <si>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</si>
  <si>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</si>
  <si>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</si>
  <si>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</si>
  <si>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</si>
  <si>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</si>
  <si>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</si>
  <si>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</si>
  <si>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</si>
  <si>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</si>
  <si>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</si>
  <si>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</si>
  <si>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</si>
  <si>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</si>
  <si>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</si>
  <si>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</si>
  <si>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</si>
  <si>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</si>
  <si>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</si>
  <si>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</si>
  <si>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</si>
  <si>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</si>
  <si>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</si>
  <si>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</si>
  <si>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</si>
  <si>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</si>
  <si>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</si>
  <si>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</si>
  <si>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</si>
  <si>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</si>
  <si>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</si>
  <si>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</si>
  <si>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</si>
  <si>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</si>
  <si>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</si>
  <si>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</si>
  <si>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</si>
  <si>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</si>
  <si>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</si>
  <si>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</si>
  <si>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</si>
  <si>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</si>
  <si>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</si>
  <si>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</si>
  <si>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</si>
  <si>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</si>
  <si>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</si>
  <si>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</si>
  <si>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</si>
  <si>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</si>
  <si>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</si>
  <si>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</si>
  <si>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</si>
  <si>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</si>
  <si>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</si>
  <si>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</si>
  <si>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</si>
  <si>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</si>
  <si>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</si>
  <si>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</si>
  <si>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</si>
  <si>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</si>
  <si>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</si>
  <si>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</si>
  <si>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</si>
  <si>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</si>
  <si>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</si>
  <si>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</si>
  <si>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</si>
  <si>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</si>
  <si>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</si>
  <si>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</si>
  <si>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</si>
  <si>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</si>
  <si>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</si>
  <si>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</si>
  <si>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</si>
  <si>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</si>
  <si>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</si>
  <si>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</si>
  <si>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</si>
  <si>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</si>
  <si>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</si>
  <si>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</si>
  <si>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</si>
  <si>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</si>
  <si>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</si>
  <si>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</si>
  <si>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</si>
  <si>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</si>
  <si>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</si>
  <si>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</si>
  <si>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</si>
  <si>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</si>
  <si>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</si>
  <si>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</si>
  <si>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</si>
  <si>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</si>
  <si>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</si>
  <si>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</si>
  <si>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</si>
  <si>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</si>
  <si>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</si>
  <si>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</si>
  <si>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</si>
  <si>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</si>
  <si>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</si>
  <si>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</si>
  <si>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</si>
  <si>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</si>
  <si>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</si>
  <si>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</si>
  <si>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</si>
  <si>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</si>
  <si>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</si>
  <si>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</si>
  <si>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</si>
  <si>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</si>
  <si>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</si>
  <si>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</si>
  <si>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</si>
  <si>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</si>
  <si>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</si>
  <si>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</si>
  <si>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</si>
  <si>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</si>
  <si>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</si>
  <si>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</si>
  <si>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</si>
  <si>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</si>
  <si>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</si>
  <si>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</si>
  <si>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</si>
  <si>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</si>
  <si>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</si>
  <si>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</si>
  <si>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</si>
  <si>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</si>
  <si>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</si>
  <si>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</si>
  <si>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</si>
  <si>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</si>
  <si>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</si>
  <si>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</si>
  <si>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</si>
  <si>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</si>
  <si>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</si>
  <si>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</si>
  <si>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</si>
  <si>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</si>
  <si>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</si>
  <si>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</si>
  <si>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</si>
  <si>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</si>
  <si>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</si>
  <si>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</si>
  <si>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</si>
  <si>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</si>
  <si>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</si>
  <si>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</si>
  <si>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</si>
  <si>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</si>
  <si>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</si>
  <si>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</si>
  <si>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</si>
  <si>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</si>
  <si>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</si>
  <si>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</si>
  <si>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</si>
  <si>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</si>
  <si>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</si>
  <si>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</si>
  <si>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</si>
  <si>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</si>
  <si>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</si>
  <si>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</si>
  <si>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</si>
  <si>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</si>
  <si>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</si>
  <si>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</si>
  <si>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</si>
  <si>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</si>
  <si>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</si>
  <si>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</si>
  <si>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</si>
  <si>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</si>
  <si>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</si>
  <si>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</si>
  <si>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</si>
  <si>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</si>
  <si>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</si>
  <si>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</si>
  <si>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</si>
  <si>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</si>
  <si>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</si>
  <si>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</si>
  <si>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</si>
  <si>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</si>
  <si>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</si>
  <si>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</si>
  <si>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</si>
  <si>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</si>
  <si>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</si>
  <si>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</si>
  <si>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</si>
  <si>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</si>
  <si>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</si>
  <si>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</si>
  <si>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</si>
  <si>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</si>
  <si>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</si>
  <si>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</si>
  <si>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</si>
  <si>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</si>
  <si>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</si>
  <si>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</si>
  <si>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</si>
  <si>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</si>
  <si>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</si>
  <si>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</si>
  <si>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</si>
  <si>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</si>
  <si>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</si>
  <si>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</si>
  <si>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</si>
  <si>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</si>
  <si>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</si>
  <si>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</si>
  <si>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</si>
  <si>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</si>
  <si>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</si>
  <si>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</si>
  <si>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</si>
  <si>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</si>
  <si>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</si>
  <si>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</si>
  <si>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</si>
  <si>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</si>
  <si>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</si>
  <si>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</si>
  <si>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</si>
  <si>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</si>
  <si>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</si>
  <si>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</si>
  <si>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</si>
  <si>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</si>
  <si>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</si>
  <si>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</si>
  <si>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</si>
  <si>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</si>
  <si>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</si>
  <si>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</si>
  <si>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</si>
  <si>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</si>
  <si>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</si>
  <si>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</si>
  <si>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</si>
  <si>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</si>
  <si>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</si>
  <si>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</si>
  <si>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</si>
  <si>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</si>
  <si>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</si>
  <si>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</si>
  <si>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</si>
  <si>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</si>
  <si>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</si>
  <si>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</si>
  <si>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</si>
  <si>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</si>
  <si>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</si>
  <si>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</si>
  <si>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</si>
  <si>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</si>
  <si>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</si>
  <si>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</si>
  <si>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</si>
  <si>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</si>
  <si>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</si>
  <si>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</si>
  <si>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</si>
  <si>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</si>
  <si>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</si>
  <si>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</si>
  <si>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</si>
  <si>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</si>
  <si>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</si>
  <si>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</si>
  <si>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</si>
  <si>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</si>
  <si>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</si>
  <si>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</si>
  <si>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</si>
  <si>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</si>
  <si>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</si>
  <si>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</si>
  <si>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</si>
  <si>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</si>
  <si>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</si>
  <si>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</si>
  <si>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</si>
  <si>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</si>
  <si>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</si>
  <si>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</si>
  <si>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</si>
  <si>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</si>
  <si>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</si>
  <si>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</si>
  <si>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</si>
  <si>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</si>
  <si>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</si>
  <si>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</si>
  <si>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</si>
  <si>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</si>
  <si>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</si>
  <si>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</si>
  <si>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</si>
  <si>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</si>
  <si>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</si>
  <si>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</si>
  <si>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</si>
  <si>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</si>
  <si>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</si>
  <si>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</si>
  <si>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</si>
  <si>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</si>
  <si>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</si>
  <si>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</si>
  <si>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</si>
  <si>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</si>
  <si>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</si>
  <si>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</si>
  <si>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</si>
  <si>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</si>
  <si>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</si>
  <si>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</si>
  <si>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</si>
  <si>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</si>
  <si>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</si>
  <si>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</si>
  <si>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</si>
  <si>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</si>
  <si>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</si>
  <si>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</si>
  <si>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</si>
  <si>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</si>
  <si>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</si>
  <si>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</si>
  <si>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</si>
  <si>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</si>
  <si>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</si>
  <si>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</si>
  <si>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</si>
  <si>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</si>
  <si>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</si>
  <si>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</si>
  <si>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</si>
  <si>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</si>
  <si>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</si>
  <si>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</si>
  <si>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</si>
  <si>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</si>
  <si>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</si>
  <si>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</si>
  <si>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</si>
  <si>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</si>
  <si>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</si>
  <si>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</si>
  <si>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</si>
  <si>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</si>
  <si>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</si>
  <si>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</si>
  <si>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</si>
  <si>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</si>
  <si>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</si>
  <si>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</si>
  <si>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</si>
  <si>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</si>
  <si>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</si>
  <si>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</si>
  <si>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</si>
  <si>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</si>
  <si>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</si>
  <si>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</si>
  <si>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</si>
  <si>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</si>
  <si>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</si>
  <si>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</si>
  <si>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</si>
  <si>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</si>
  <si>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</si>
  <si>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</si>
  <si>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</si>
  <si>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</si>
  <si>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</si>
  <si>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</si>
  <si>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</si>
  <si>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</si>
  <si>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</si>
  <si>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</si>
  <si>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</si>
  <si>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</si>
  <si>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</si>
  <si>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</si>
  <si>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</si>
  <si>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</si>
  <si>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</si>
  <si>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</si>
  <si>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</si>
  <si>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</si>
  <si>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</si>
  <si>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</si>
  <si>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</si>
  <si>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</si>
  <si>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</si>
  <si>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</si>
  <si>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</si>
  <si>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</si>
  <si>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</si>
  <si>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</si>
  <si>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</si>
  <si>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</si>
  <si>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</si>
  <si>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</si>
  <si>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</si>
  <si>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</si>
  <si>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</si>
  <si>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</si>
  <si>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</si>
  <si>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</si>
  <si>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</si>
  <si>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</si>
  <si>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</si>
  <si>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</si>
  <si>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</si>
  <si>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</si>
  <si>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</si>
  <si>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</si>
  <si>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</si>
  <si>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</si>
  <si>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</si>
  <si>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</si>
  <si>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</si>
  <si>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</si>
  <si>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</si>
  <si>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</si>
  <si>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</si>
  <si>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</si>
  <si>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</si>
  <si>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</si>
  <si>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</si>
  <si>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</si>
  <si>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</si>
  <si>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</si>
  <si>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</si>
  <si>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</si>
  <si>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</si>
  <si>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</si>
  <si>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</si>
  <si>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</si>
  <si>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</si>
  <si>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</si>
  <si>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</si>
  <si>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</si>
  <si>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</si>
  <si>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</si>
  <si>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</si>
  <si>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</si>
  <si>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</si>
  <si>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</si>
  <si>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</si>
  <si>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</si>
  <si>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</si>
  <si>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</si>
  <si>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</si>
  <si>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</si>
  <si>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</si>
  <si>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</si>
  <si>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</si>
  <si>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</si>
  <si>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</si>
  <si>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</si>
  <si>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</si>
  <si>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</si>
  <si>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</si>
  <si>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</si>
  <si>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</si>
  <si>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</si>
  <si>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</si>
  <si>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</si>
  <si>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</si>
  <si>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</si>
  <si>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</si>
  <si>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</si>
  <si>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</si>
  <si>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</si>
  <si>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</si>
  <si>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</si>
  <si>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</si>
  <si>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</si>
  <si>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</si>
  <si>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</si>
  <si>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</si>
  <si>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</si>
  <si>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</si>
  <si>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</si>
  <si>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</si>
  <si>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</si>
  <si>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</si>
  <si>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</si>
  <si>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</si>
  <si>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</si>
  <si>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</si>
  <si>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</si>
  <si>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</si>
  <si>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</si>
  <si>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</si>
  <si>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</si>
  <si>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</si>
  <si>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</si>
  <si>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</si>
  <si>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</si>
  <si>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</si>
  <si>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</si>
  <si>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</si>
  <si>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</si>
  <si>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</si>
  <si>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</si>
  <si>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</si>
  <si>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</si>
  <si>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</si>
  <si>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</si>
  <si>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</si>
  <si>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</si>
  <si>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</si>
  <si>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</si>
  <si>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</si>
  <si>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</si>
  <si>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</si>
  <si>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</si>
  <si>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</si>
  <si>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</si>
  <si>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</si>
  <si>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</si>
  <si>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</si>
  <si>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</si>
  <si>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</si>
  <si>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</si>
  <si>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</si>
  <si>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</si>
  <si>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</si>
  <si>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</si>
  <si>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</si>
  <si>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</si>
  <si>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</si>
  <si>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</si>
  <si>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</si>
  <si>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</si>
  <si>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</si>
  <si>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</si>
  <si>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</si>
  <si>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</si>
  <si>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</si>
  <si>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</si>
  <si>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</si>
  <si>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</si>
  <si>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</si>
  <si>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</si>
  <si>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</si>
  <si>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</si>
  <si>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</si>
  <si>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</si>
  <si>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</si>
  <si>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</si>
  <si>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</si>
  <si>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</si>
  <si>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</si>
  <si>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</si>
  <si>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</si>
  <si>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</si>
  <si>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</si>
  <si>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</si>
  <si>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</si>
  <si>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</si>
  <si>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</si>
  <si>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</si>
  <si>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</si>
  <si>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</si>
  <si>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</si>
  <si>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</si>
  <si>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</si>
  <si>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</si>
  <si>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</si>
  <si>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</si>
  <si>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</si>
  <si>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</si>
  <si>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</si>
  <si>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</si>
  <si>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</si>
  <si>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</si>
  <si>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</si>
  <si>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</si>
  <si>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</si>
  <si>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</si>
  <si>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</si>
  <si>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</si>
  <si>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</si>
  <si>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</si>
  <si>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</si>
  <si>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</si>
  <si>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</si>
  <si>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</si>
  <si>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</si>
  <si>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</si>
  <si>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</si>
  <si>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</si>
  <si>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</si>
  <si>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</si>
  <si>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</si>
  <si>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</si>
  <si>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</si>
  <si>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</si>
  <si>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</si>
  <si>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</si>
  <si>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</si>
  <si>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</si>
  <si>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</si>
  <si>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</si>
  <si>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</si>
  <si>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</si>
  <si>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</si>
  <si>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</si>
  <si>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</si>
  <si>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</si>
  <si>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</si>
  <si>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</si>
  <si>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</si>
  <si>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</si>
  <si>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</si>
  <si>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</si>
  <si>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</si>
  <si>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</si>
  <si>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</si>
  <si>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</si>
  <si>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</si>
  <si>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</si>
  <si>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</si>
  <si>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</si>
  <si>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</si>
  <si>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</si>
  <si>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</si>
  <si>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</si>
  <si>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</si>
  <si>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</si>
  <si>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</si>
  <si>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</si>
  <si>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</si>
  <si>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</si>
  <si>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</si>
  <si>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</si>
  <si>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</si>
  <si>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</si>
  <si>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</si>
  <si>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</si>
  <si>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</si>
  <si>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</si>
  <si>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</si>
  <si>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</si>
  <si>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</si>
  <si>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</si>
  <si>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</si>
  <si>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</si>
  <si>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</si>
  <si>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</si>
  <si>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</si>
  <si>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</si>
  <si>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</si>
  <si>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</si>
  <si>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</si>
  <si>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</si>
  <si>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</si>
  <si>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</si>
  <si>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</si>
  <si>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</si>
  <si>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</si>
  <si>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</si>
  <si>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</si>
  <si>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</si>
  <si>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</si>
  <si>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</si>
  <si>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</si>
  <si>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</si>
  <si>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</si>
  <si>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</si>
  <si>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</si>
  <si>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</si>
  <si>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</si>
  <si>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</si>
  <si>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</si>
  <si>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</si>
  <si>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</si>
  <si>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</si>
  <si>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</si>
  <si>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</si>
  <si>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</si>
  <si>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</si>
  <si>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</si>
  <si>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</si>
  <si>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</si>
  <si>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</si>
  <si>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</si>
  <si>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</si>
  <si>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</si>
  <si>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</si>
  <si>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</si>
  <si>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</si>
  <si>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</si>
  <si>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</si>
  <si>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</si>
  <si>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</si>
  <si>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</si>
  <si>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</si>
  <si>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</si>
  <si>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</si>
  <si>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</si>
  <si>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</si>
  <si>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</si>
  <si>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</si>
  <si>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</si>
  <si>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</si>
  <si>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</si>
  <si>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</si>
  <si>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</si>
  <si>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</si>
  <si>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</si>
  <si>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</si>
  <si>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</si>
  <si>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</si>
  <si>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</si>
  <si>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</si>
  <si>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</si>
  <si>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</si>
  <si>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</si>
  <si>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</si>
  <si>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</si>
  <si>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</si>
  <si>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</si>
  <si>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</si>
  <si>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</si>
  <si>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</si>
  <si>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</si>
  <si>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</si>
  <si>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</si>
  <si>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</si>
  <si>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</si>
  <si>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</si>
  <si>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</si>
  <si>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</si>
  <si>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</si>
  <si>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</si>
  <si>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</si>
  <si>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</si>
  <si>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</si>
  <si>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</si>
  <si>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</si>
  <si>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</si>
  <si>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</si>
  <si>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</si>
  <si>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</si>
  <si>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</si>
  <si>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</si>
  <si>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</si>
  <si>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</si>
  <si>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</si>
  <si>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</si>
  <si>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</si>
  <si>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</si>
  <si>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</si>
  <si>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</si>
  <si>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</si>
  <si>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</si>
  <si>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</si>
  <si>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</si>
  <si>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</si>
  <si>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</si>
  <si>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</si>
  <si>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</si>
  <si>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</si>
  <si>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</si>
  <si>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</si>
  <si>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</si>
  <si>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</si>
  <si>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</si>
  <si>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</si>
  <si>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</si>
  <si>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</si>
  <si>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</si>
  <si>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</si>
  <si>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</si>
  <si>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</si>
  <si>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</si>
  <si>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</si>
  <si>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</si>
  <si>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</si>
  <si>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</si>
  <si>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</si>
  <si>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</si>
  <si>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</si>
  <si>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</si>
  <si>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</si>
  <si>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</si>
  <si>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</si>
  <si>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</si>
  <si>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</si>
  <si>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</si>
  <si>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</si>
  <si>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</si>
  <si>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</si>
  <si>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</si>
  <si>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</si>
  <si>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</si>
  <si>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</si>
  <si>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</si>
  <si>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</si>
  <si>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</si>
  <si>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</si>
  <si>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</si>
  <si>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</si>
  <si>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</si>
  <si>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</si>
  <si>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</si>
  <si>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</si>
  <si>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</si>
  <si>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</si>
  <si>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</si>
  <si>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</si>
  <si>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</si>
  <si>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</si>
  <si>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</si>
  <si>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</si>
  <si>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</si>
  <si>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</si>
  <si>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</si>
  <si>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</si>
  <si>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</si>
  <si>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</si>
  <si>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</si>
  <si>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</si>
  <si>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</si>
  <si>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</si>
  <si>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</si>
  <si>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</si>
  <si>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</si>
  <si>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</si>
  <si>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</si>
  <si>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</si>
  <si>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</si>
  <si>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</si>
  <si>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</si>
  <si>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</si>
  <si>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</si>
  <si>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</si>
  <si>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</si>
  <si>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</si>
  <si>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</si>
  <si>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</si>
  <si>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</si>
  <si>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</si>
  <si>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</si>
  <si>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</si>
  <si>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</si>
  <si>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</si>
  <si>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</si>
  <si>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</si>
  <si>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</si>
  <si>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</si>
  <si>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</si>
  <si>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</si>
  <si>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</si>
  <si>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</si>
  <si>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</si>
  <si>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</si>
  <si>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</si>
  <si>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</si>
  <si>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</si>
  <si>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</si>
  <si>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</si>
  <si>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</si>
  <si>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</si>
  <si>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</si>
  <si>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</si>
  <si>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</si>
  <si>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</si>
  <si>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</si>
  <si>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</si>
  <si>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</si>
  <si>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</si>
  <si>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</si>
  <si>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</si>
  <si>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</si>
  <si>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</si>
  <si>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</si>
  <si>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</si>
  <si>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</si>
  <si>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</si>
  <si>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</si>
  <si>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</si>
  <si>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</si>
  <si>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</si>
  <si>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</si>
  <si>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</si>
  <si>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</si>
  <si>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</si>
  <si>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</si>
  <si>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</si>
  <si>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</si>
  <si>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</si>
  <si>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</si>
  <si>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</si>
  <si>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</si>
  <si>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</si>
  <si>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</si>
  <si>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</si>
  <si>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</si>
  <si>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</si>
  <si>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</si>
  <si>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</si>
  <si>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</si>
  <si>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</si>
  <si>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</si>
  <si>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</si>
  <si>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</si>
  <si>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</si>
  <si>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</si>
  <si>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</si>
  <si>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</si>
  <si>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</si>
  <si>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</si>
  <si>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</si>
  <si>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</si>
  <si>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</si>
  <si>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</si>
  <si>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</si>
  <si>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</si>
  <si>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</si>
  <si>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</si>
  <si>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</si>
  <si>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</si>
  <si>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</si>
  <si>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</si>
  <si>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</si>
  <si>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</si>
  <si>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</si>
  <si>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</si>
  <si>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</si>
  <si>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</si>
  <si>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</si>
  <si>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</si>
  <si>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</si>
  <si>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</si>
  <si>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</si>
  <si>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</si>
  <si>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</si>
  <si>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</si>
  <si>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</si>
  <si>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</si>
  <si>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</si>
  <si>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</si>
  <si>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</si>
  <si>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</si>
  <si>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</si>
  <si>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</si>
  <si>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</si>
  <si>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</si>
  <si>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</si>
  <si>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</si>
  <si>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</si>
  <si>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</si>
  <si>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</si>
  <si>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</si>
  <si>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</si>
  <si>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</si>
  <si>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</si>
  <si>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</si>
  <si>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</si>
  <si>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</si>
  <si>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</si>
  <si>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</si>
  <si>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</si>
  <si>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</si>
  <si>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</si>
  <si>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</si>
  <si>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</si>
  <si>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</si>
  <si>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</si>
  <si>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</si>
  <si>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</si>
  <si>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</si>
  <si>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</si>
  <si>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</si>
  <si>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</si>
  <si>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</si>
  <si>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</si>
  <si>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</si>
  <si>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</si>
  <si>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</si>
  <si>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</si>
  <si>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</si>
  <si>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</si>
  <si>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</si>
  <si>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</si>
  <si>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</si>
  <si>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</si>
  <si>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</si>
  <si>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</si>
  <si>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</si>
  <si>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</si>
  <si>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</si>
  <si>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</si>
  <si>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</si>
  <si>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</si>
  <si>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</si>
  <si>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</si>
  <si>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</si>
  <si>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</si>
  <si>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</si>
  <si>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</si>
  <si>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</si>
  <si>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</si>
  <si>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</si>
  <si>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</si>
  <si>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</si>
  <si>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</si>
  <si>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</si>
  <si>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</si>
  <si>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</si>
  <si>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</si>
  <si>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</si>
  <si>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</si>
  <si>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</si>
  <si>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</si>
  <si>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</si>
  <si>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</si>
  <si>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</si>
  <si>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</si>
  <si>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</si>
  <si>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</si>
  <si>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</si>
  <si>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</si>
  <si>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</si>
  <si>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</si>
  <si>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</si>
  <si>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</si>
  <si>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</si>
  <si>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</si>
  <si>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</si>
  <si>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</si>
  <si>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</si>
  <si>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</si>
  <si>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</si>
  <si>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</si>
  <si>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</si>
  <si>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</si>
  <si>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</si>
  <si>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</si>
  <si>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</si>
  <si>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</si>
  <si>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</si>
  <si>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</si>
  <si>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</si>
  <si>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</si>
  <si>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</si>
  <si>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</si>
  <si>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</si>
  <si>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</si>
  <si>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</si>
  <si>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</si>
  <si>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</si>
  <si>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</si>
  <si>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</si>
  <si>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</si>
  <si>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</si>
  <si>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</si>
  <si>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</si>
  <si>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</si>
  <si>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</si>
  <si>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</si>
  <si>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</si>
  <si>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</si>
  <si>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</si>
  <si>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</si>
  <si>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</si>
  <si>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</si>
  <si>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</si>
  <si>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</si>
  <si>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</si>
  <si>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</si>
  <si>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</si>
  <si>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</si>
  <si>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</si>
  <si>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</si>
  <si>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</si>
  <si>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</si>
  <si>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</si>
  <si>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</si>
  <si>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</si>
  <si>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</si>
  <si>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</si>
  <si>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</si>
  <si>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</si>
  <si>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</si>
  <si>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</si>
  <si>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</si>
  <si>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</si>
  <si>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</si>
  <si>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</si>
  <si>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</si>
  <si>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</si>
  <si>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</si>
  <si>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</si>
  <si>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</si>
  <si>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</si>
  <si>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</si>
  <si>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</si>
  <si>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</si>
  <si>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</si>
  <si>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</si>
  <si>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</si>
  <si>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</si>
  <si>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</si>
  <si>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</si>
  <si>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</si>
  <si>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</si>
  <si>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</si>
  <si>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</si>
  <si>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</si>
  <si>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</si>
  <si>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</si>
  <si>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</si>
  <si>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</si>
  <si>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</si>
  <si>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</si>
  <si>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</si>
  <si>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</si>
  <si>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</si>
  <si>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</si>
  <si>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</si>
  <si>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</si>
  <si>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</si>
  <si>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</si>
  <si>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</si>
  <si>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</si>
  <si>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</si>
  <si>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</si>
  <si>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</si>
  <si>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</si>
  <si>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</si>
  <si>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</si>
  <si>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</si>
  <si>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</si>
  <si>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</si>
  <si>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</si>
  <si>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</si>
  <si>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</si>
  <si>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</si>
  <si>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</si>
  <si>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</si>
  <si>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</si>
  <si>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</si>
  <si>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</si>
  <si>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</si>
  <si>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</si>
  <si>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</si>
  <si>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</si>
  <si>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</si>
  <si>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</si>
  <si>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</si>
  <si>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</si>
  <si>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</si>
  <si>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</si>
  <si>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</si>
  <si>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</si>
  <si>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</si>
  <si>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</si>
  <si>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</si>
  <si>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</si>
  <si>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</si>
  <si>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</si>
  <si>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</si>
  <si>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</si>
  <si>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</si>
  <si>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</si>
  <si>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</si>
  <si>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</si>
  <si>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</si>
  <si>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</si>
  <si>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</si>
  <si>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</si>
  <si>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</si>
  <si>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</si>
  <si>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</si>
  <si>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</si>
  <si>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</si>
  <si>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</si>
  <si>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</si>
  <si>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</si>
  <si>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</si>
  <si>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</si>
  <si>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</si>
  <si>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</si>
  <si>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</si>
  <si>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</si>
  <si>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</si>
  <si>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</si>
  <si>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</si>
  <si>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</si>
  <si>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</si>
  <si>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</si>
  <si>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</si>
  <si>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</si>
  <si>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</si>
  <si>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</si>
  <si>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</si>
  <si>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</si>
  <si>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</si>
  <si>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</si>
  <si>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</si>
  <si>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</si>
  <si>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</si>
  <si>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</si>
  <si>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</si>
  <si>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</si>
  <si>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</si>
  <si>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</si>
  <si>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</si>
  <si>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</si>
  <si>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</si>
  <si>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</si>
  <si>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</si>
  <si>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</si>
  <si>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</si>
  <si>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</si>
  <si>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</si>
  <si>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</si>
  <si>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</si>
  <si>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</si>
  <si>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</si>
  <si>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</si>
  <si>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</si>
  <si>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</si>
  <si>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</si>
  <si>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</si>
  <si>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</si>
  <si>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</si>
  <si>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</si>
  <si>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</si>
  <si>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</si>
  <si>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</si>
  <si>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</si>
  <si>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</si>
  <si>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</si>
  <si>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</si>
  <si>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</si>
  <si>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</si>
  <si>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</si>
  <si>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</si>
  <si>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</si>
  <si>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</si>
  <si>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</si>
  <si>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</si>
  <si>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</si>
  <si>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</si>
  <si>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</si>
  <si>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</si>
  <si>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</si>
  <si>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</si>
  <si>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</si>
  <si>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</si>
  <si>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</si>
  <si>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</si>
  <si>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</si>
  <si>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</si>
  <si>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</si>
  <si>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</si>
  <si>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</si>
  <si>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</si>
  <si>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</si>
  <si>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</si>
  <si>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</si>
  <si>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</si>
  <si>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</si>
  <si>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</si>
  <si>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</si>
  <si>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</si>
  <si>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</si>
  <si>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</si>
  <si>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</si>
  <si>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</si>
  <si>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</si>
  <si>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</si>
  <si>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</si>
  <si>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</si>
  <si>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</si>
  <si>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</si>
  <si>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</si>
  <si>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</si>
  <si>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</si>
  <si>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</si>
  <si>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</si>
  <si>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</si>
  <si>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</si>
  <si>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</si>
  <si>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</si>
  <si>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</si>
  <si>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</si>
  <si>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</si>
  <si>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</si>
  <si>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</si>
  <si>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</si>
  <si>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</si>
  <si>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</si>
  <si>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</si>
  <si>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</si>
  <si>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</si>
  <si>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</si>
  <si>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</si>
  <si>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</si>
  <si>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</si>
  <si>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</si>
  <si>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</si>
  <si>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</si>
  <si>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</si>
  <si>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</si>
  <si>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</si>
  <si>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</si>
  <si>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</si>
  <si>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</si>
  <si>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</si>
  <si>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</si>
  <si>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</si>
  <si>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</si>
  <si>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</si>
  <si>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</si>
  <si>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</si>
  <si>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</si>
  <si>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</si>
  <si>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</si>
  <si>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</si>
  <si>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</si>
  <si>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</si>
  <si>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</si>
  <si>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</si>
  <si>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</si>
  <si>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</si>
  <si>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</si>
  <si>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</si>
  <si>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</si>
  <si>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</si>
  <si>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</si>
  <si>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</si>
  <si>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</si>
  <si>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</si>
  <si>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</si>
  <si>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</si>
  <si>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</si>
  <si>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</si>
  <si>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</si>
  <si>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</si>
  <si>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</si>
  <si>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</si>
  <si>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</si>
  <si>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</si>
  <si>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</si>
  <si>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</si>
  <si>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</si>
  <si>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</si>
  <si>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</si>
  <si>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</si>
  <si>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</si>
  <si>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</si>
  <si>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</si>
  <si>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</si>
  <si>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</si>
  <si>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</si>
  <si>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</si>
  <si>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</si>
  <si>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</si>
  <si>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</si>
  <si>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</si>
  <si>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</si>
  <si>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</si>
  <si>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</si>
  <si>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</si>
  <si>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</si>
  <si>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</si>
  <si>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</si>
  <si>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</si>
  <si>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</si>
  <si>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</si>
  <si>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</si>
  <si>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</si>
  <si>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</si>
  <si>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</si>
  <si>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</si>
  <si>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</si>
  <si>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</si>
  <si>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</si>
  <si>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</si>
  <si>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</si>
  <si>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</si>
  <si>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</si>
  <si>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</si>
  <si>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</si>
  <si>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</si>
  <si>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</si>
  <si>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</si>
  <si>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</si>
  <si>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</si>
  <si>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</si>
  <si>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</si>
  <si>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</si>
  <si>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</si>
  <si>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</si>
  <si>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</si>
  <si>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</si>
  <si>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</si>
  <si>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</si>
  <si>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</si>
  <si>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</si>
  <si>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</si>
  <si>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</si>
  <si>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</si>
  <si>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</si>
  <si>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</si>
  <si>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</si>
  <si>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</si>
  <si>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</si>
  <si>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</si>
  <si>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</si>
  <si>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</si>
  <si>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</si>
  <si>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</si>
  <si>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</si>
  <si>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</si>
  <si>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</si>
  <si>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</si>
  <si>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</si>
  <si>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</si>
  <si>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</si>
  <si>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</si>
  <si>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</si>
  <si>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</si>
  <si>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</si>
  <si>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</si>
  <si>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</si>
  <si>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</si>
  <si>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</si>
  <si>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</si>
  <si>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</si>
  <si>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</si>
  <si>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</si>
  <si>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</si>
  <si>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</si>
  <si>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</si>
  <si>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</si>
  <si>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</si>
  <si>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</si>
  <si>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</si>
  <si>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</si>
  <si>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</si>
  <si>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</si>
  <si>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</si>
  <si>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</si>
  <si>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</si>
  <si>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</si>
  <si>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</si>
  <si>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</si>
  <si>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</si>
  <si>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</si>
  <si>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</si>
  <si>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</si>
  <si>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</si>
  <si>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</si>
  <si>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</si>
  <si>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</si>
  <si>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</si>
  <si>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</si>
  <si>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</si>
  <si>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</si>
  <si>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</si>
  <si>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</si>
  <si>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</si>
  <si>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</si>
  <si>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</si>
  <si>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</si>
  <si>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</si>
  <si>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</si>
  <si>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</si>
  <si>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</si>
  <si>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</si>
  <si>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</si>
  <si>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</si>
  <si>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</si>
  <si>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</si>
  <si>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</si>
  <si>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</si>
  <si>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</si>
  <si>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</si>
  <si>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</si>
  <si>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</si>
  <si>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</si>
  <si>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</si>
  <si>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</si>
  <si>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</si>
  <si>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</si>
  <si>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</si>
  <si>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</si>
  <si>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</si>
  <si>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</si>
  <si>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</si>
  <si>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</si>
  <si>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</si>
  <si>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</si>
  <si>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</si>
  <si>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</si>
  <si>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</si>
  <si>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</si>
  <si>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</si>
  <si>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</si>
  <si>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</si>
  <si>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</si>
  <si>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</si>
  <si>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</si>
  <si>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</si>
  <si>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</si>
  <si>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</si>
  <si>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</si>
  <si>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</si>
  <si>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</si>
  <si>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</si>
  <si>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</si>
  <si>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</si>
  <si>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</si>
  <si>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</si>
  <si>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</si>
  <si>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</si>
  <si>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</si>
  <si>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</si>
  <si>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</si>
  <si>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</si>
  <si>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</si>
  <si>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</si>
  <si>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</si>
  <si>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</si>
  <si>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</si>
  <si>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</si>
  <si>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</si>
  <si>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</si>
  <si>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</si>
  <si>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</si>
  <si>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</si>
  <si>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</si>
  <si>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</si>
  <si>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</si>
  <si>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</si>
  <si>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</si>
  <si>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</si>
  <si>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</si>
  <si>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</si>
  <si>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</si>
  <si>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</si>
  <si>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</si>
  <si>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</si>
  <si>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</si>
  <si>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</si>
  <si>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</si>
  <si>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</si>
  <si>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</si>
  <si>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</si>
  <si>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</si>
  <si>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</si>
  <si>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</si>
  <si>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</si>
  <si>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</si>
  <si>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</si>
  <si>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</si>
  <si>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</si>
  <si>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</si>
  <si>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</si>
  <si>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</si>
  <si>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</si>
  <si>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</si>
  <si>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</si>
  <si>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</si>
  <si>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</si>
  <si>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</si>
  <si>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</si>
  <si>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</si>
  <si>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</si>
  <si>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</si>
  <si>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</si>
  <si>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</si>
  <si>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</si>
  <si>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</si>
  <si>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</si>
  <si>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</si>
  <si>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</si>
  <si>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</si>
  <si>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</si>
  <si>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</si>
  <si>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</si>
  <si>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</si>
  <si>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</si>
  <si>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</si>
  <si>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</si>
  <si>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</si>
  <si>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</si>
  <si>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</si>
  <si>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</si>
  <si>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</si>
  <si>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</si>
  <si>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</si>
  <si>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</si>
  <si>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</si>
  <si>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</si>
  <si>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</si>
  <si>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</si>
  <si>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</si>
  <si>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</si>
  <si>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</si>
  <si>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</si>
  <si>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</si>
  <si>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</si>
  <si>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</si>
  <si>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</si>
  <si>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</si>
  <si>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</si>
  <si>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</si>
  <si>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</si>
  <si>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</si>
  <si>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</si>
  <si>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</si>
  <si>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</si>
  <si>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</si>
  <si>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</si>
  <si>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</si>
  <si>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</si>
  <si>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</si>
  <si>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</si>
  <si>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</si>
  <si>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</si>
  <si>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</si>
  <si>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</si>
  <si>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</si>
  <si>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</si>
  <si>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</si>
  <si>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</si>
  <si>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</si>
  <si>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</si>
  <si>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</si>
  <si>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</si>
  <si>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</si>
  <si>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</si>
  <si>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</si>
  <si>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</si>
  <si>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</si>
  <si>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</si>
  <si>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</si>
  <si>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</si>
  <si>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</si>
  <si>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</si>
  <si>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</si>
  <si>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</si>
  <si>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</si>
  <si>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</si>
  <si>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</si>
  <si>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</si>
  <si>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</si>
  <si>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</si>
  <si>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</si>
  <si>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</si>
  <si>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</si>
  <si>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</si>
  <si>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</si>
  <si>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</si>
  <si>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</si>
  <si>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</si>
  <si>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</si>
  <si>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</si>
  <si>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</si>
  <si>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</si>
  <si>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</si>
  <si>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</si>
  <si>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</si>
  <si>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</si>
  <si>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</si>
  <si>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</si>
  <si>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</si>
  <si>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</si>
  <si>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</si>
  <si>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</si>
  <si>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</si>
  <si>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</si>
  <si>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</si>
  <si>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</si>
  <si>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</si>
  <si>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</si>
  <si>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</si>
  <si>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</si>
  <si>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</si>
  <si>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</si>
  <si>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</si>
  <si>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</si>
  <si>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</si>
  <si>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</si>
  <si>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</si>
  <si>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</si>
  <si>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</si>
  <si>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</si>
  <si>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</si>
  <si>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</si>
  <si>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</si>
  <si>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</si>
  <si>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</si>
  <si>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</si>
  <si>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</si>
  <si>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</si>
  <si>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</si>
  <si>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</si>
  <si>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</si>
  <si>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</si>
  <si>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</si>
  <si>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</si>
  <si>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</si>
  <si>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</si>
  <si>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</si>
  <si>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</si>
  <si>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</si>
  <si>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</si>
  <si>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</si>
  <si>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</si>
  <si>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</si>
  <si>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</si>
  <si>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</si>
  <si>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</si>
  <si>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</si>
  <si>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</si>
  <si>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</si>
  <si>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</si>
  <si>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</si>
  <si>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</si>
  <si>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</si>
  <si>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</si>
  <si>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</si>
  <si>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</si>
  <si>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</si>
  <si>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</si>
  <si>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</si>
  <si>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</si>
  <si>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</si>
  <si>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</si>
  <si>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</si>
  <si>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</si>
  <si>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</si>
  <si>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</si>
  <si>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</si>
  <si>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</si>
  <si>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</si>
  <si>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</si>
  <si>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</si>
  <si>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</si>
  <si>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</si>
  <si>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</si>
  <si>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</si>
  <si>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</si>
  <si>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</si>
  <si>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</si>
  <si>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</si>
  <si>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</si>
  <si>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</si>
  <si>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</si>
  <si>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</si>
  <si>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</si>
  <si>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</si>
  <si>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</si>
  <si>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</si>
  <si>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</si>
  <si>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</si>
  <si>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</si>
  <si>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</si>
  <si>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</si>
  <si>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</si>
  <si>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</si>
  <si>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</si>
  <si>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</si>
  <si>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</si>
  <si>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</si>
  <si>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</si>
  <si>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</si>
  <si>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</si>
  <si>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</si>
  <si>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</si>
  <si>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</si>
  <si>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</si>
  <si>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</si>
  <si>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</si>
  <si>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</si>
  <si>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</si>
  <si>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</si>
  <si>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</si>
  <si>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</si>
  <si>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</si>
  <si>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</si>
  <si>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</si>
  <si>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</si>
  <si>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</si>
  <si>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</si>
  <si>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</si>
  <si>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</si>
  <si>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</si>
  <si>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</si>
  <si>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</si>
  <si>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</si>
  <si>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</si>
  <si>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</si>
  <si>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</si>
  <si>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</si>
  <si>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</si>
  <si>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</si>
  <si>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</si>
  <si>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</si>
  <si>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</si>
  <si>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</si>
  <si>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</si>
  <si>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</si>
  <si>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</si>
  <si>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</si>
  <si>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</si>
  <si>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</si>
  <si>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</si>
  <si>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</si>
  <si>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</si>
  <si>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</si>
  <si>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</si>
  <si>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</si>
  <si>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</si>
  <si>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</si>
  <si>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</si>
  <si>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</si>
  <si>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</si>
  <si>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</si>
  <si>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</si>
  <si>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</si>
  <si>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</si>
  <si>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</si>
  <si>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</si>
  <si>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</si>
  <si>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</si>
  <si>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</si>
  <si>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</si>
  <si>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</si>
  <si>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</si>
  <si>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</si>
  <si>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</si>
  <si>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</si>
  <si>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</si>
  <si>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</si>
  <si>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</si>
  <si>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</si>
  <si>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</si>
  <si>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</si>
  <si>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</si>
  <si>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</si>
  <si>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</si>
  <si>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</si>
  <si>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</si>
  <si>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</si>
  <si>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</si>
  <si>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</si>
  <si>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</si>
  <si>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</si>
  <si>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</si>
  <si>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</si>
  <si>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</si>
  <si>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</si>
  <si>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</si>
  <si>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</si>
  <si>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</si>
  <si>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</si>
  <si>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</si>
  <si>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</si>
  <si>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</si>
  <si>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</si>
  <si>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</si>
  <si>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</si>
  <si>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</si>
  <si>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</si>
  <si>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</si>
  <si>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</si>
  <si>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</si>
  <si>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</si>
  <si>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</si>
  <si>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</si>
  <si>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</si>
  <si>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</si>
  <si>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</si>
  <si>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</si>
  <si>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</si>
  <si>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</si>
  <si>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</si>
  <si>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</si>
  <si>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</si>
  <si>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</si>
  <si>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</si>
  <si>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</si>
  <si>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</si>
  <si>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</si>
  <si>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</si>
  <si>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</si>
  <si>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</si>
  <si>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</si>
  <si>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</si>
  <si>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</si>
  <si>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</si>
  <si>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</si>
  <si>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</si>
  <si>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</si>
  <si>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</si>
  <si>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</si>
  <si>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</si>
  <si>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</si>
  <si>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</si>
  <si>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</si>
  <si>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</si>
  <si>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</si>
  <si>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</si>
  <si>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</si>
  <si>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</si>
  <si>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</si>
  <si>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</si>
  <si>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</si>
  <si>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</si>
  <si>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</si>
  <si>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</si>
  <si>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</si>
  <si>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</si>
  <si>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</si>
  <si>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</si>
  <si>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</si>
  <si>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</si>
  <si>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</si>
  <si>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</si>
  <si>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</si>
  <si>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</si>
  <si>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</si>
  <si>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</si>
  <si>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</si>
  <si>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</si>
  <si>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</si>
  <si>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</si>
  <si>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</si>
  <si>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</si>
  <si>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</si>
  <si>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</si>
  <si>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</si>
  <si>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</si>
  <si>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</si>
  <si>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</si>
  <si>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</si>
  <si>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</si>
  <si>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</si>
  <si>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</si>
  <si>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</si>
  <si>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</si>
  <si>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</si>
  <si>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</si>
  <si>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</si>
  <si>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</si>
  <si>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</si>
  <si>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</si>
  <si>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</si>
  <si>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</si>
  <si>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</si>
  <si>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</si>
  <si>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</si>
  <si>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</si>
  <si>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</si>
  <si>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</si>
  <si>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</si>
  <si>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</si>
  <si>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</si>
  <si>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</si>
  <si>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</si>
  <si>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</si>
  <si>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</si>
  <si>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</si>
  <si>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</si>
  <si>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</si>
  <si>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</si>
  <si>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</si>
  <si>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</si>
  <si>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</si>
  <si>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</si>
  <si>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</si>
  <si>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</si>
  <si>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</si>
  <si>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</si>
  <si>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</si>
  <si>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</si>
  <si>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</si>
  <si>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</si>
  <si>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</si>
  <si>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</si>
  <si>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</si>
  <si>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</si>
  <si>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</si>
  <si>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</si>
  <si>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</si>
  <si>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</si>
  <si>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</si>
  <si>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</si>
  <si>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</si>
  <si>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</si>
  <si>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</si>
  <si>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</si>
  <si>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</si>
  <si>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</si>
  <si>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</si>
  <si>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</si>
  <si>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</si>
  <si>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</si>
  <si>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</si>
  <si>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</si>
  <si>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</si>
  <si>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</si>
  <si>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</si>
  <si>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</si>
  <si>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</si>
  <si>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</si>
  <si>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</si>
  <si>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</si>
  <si>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</si>
  <si>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</si>
  <si>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</si>
  <si>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</si>
  <si>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</si>
  <si>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</si>
  <si>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</si>
  <si>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</si>
  <si>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</si>
  <si>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</si>
  <si>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</si>
  <si>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</si>
  <si>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</si>
  <si>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</si>
  <si>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</si>
  <si>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</si>
  <si>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</si>
  <si>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</si>
  <si>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</si>
  <si>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</si>
  <si>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</si>
  <si>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</si>
  <si>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</si>
  <si>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</si>
  <si>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</si>
  <si>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</si>
  <si>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</si>
  <si>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</si>
  <si>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</si>
  <si>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</si>
  <si>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</si>
  <si>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</si>
  <si>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</si>
  <si>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</si>
  <si>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</si>
  <si>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</si>
  <si>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</si>
  <si>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</si>
  <si>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</si>
  <si>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</si>
  <si>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</si>
  <si>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</si>
  <si>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</si>
  <si>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</si>
  <si>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</si>
  <si>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</si>
  <si>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</si>
  <si>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</si>
  <si>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</si>
  <si>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</si>
  <si>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</si>
  <si>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</si>
  <si>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</si>
  <si>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</si>
  <si>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</si>
  <si>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</si>
  <si>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</si>
  <si>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</si>
  <si>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</si>
  <si>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</si>
  <si>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</si>
  <si>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</si>
  <si>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</si>
  <si>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</si>
  <si>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</si>
  <si>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</si>
  <si>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</si>
  <si>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</si>
  <si>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</si>
  <si>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</si>
  <si>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</si>
  <si>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</si>
  <si>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</si>
  <si>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</si>
  <si>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</si>
  <si>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</si>
  <si>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</si>
  <si>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</si>
  <si>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</si>
  <si>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</si>
  <si>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</si>
  <si>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</si>
  <si>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</si>
  <si>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</si>
  <si>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</si>
  <si>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</si>
  <si>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</si>
  <si>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</si>
  <si>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</si>
  <si>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</si>
  <si>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</si>
  <si>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</si>
  <si>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</si>
  <si>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</si>
  <si>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</si>
  <si>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</si>
  <si>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</si>
  <si>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</si>
  <si>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</si>
  <si>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</si>
  <si>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</si>
  <si>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</si>
  <si>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</si>
  <si>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</si>
  <si>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</si>
  <si>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</si>
  <si>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</si>
  <si>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</si>
  <si>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</si>
  <si>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</si>
  <si>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</si>
  <si>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</si>
  <si>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</si>
  <si>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</si>
  <si>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</si>
  <si>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</si>
  <si>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</si>
  <si>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</si>
  <si>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</si>
  <si>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</si>
  <si>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</si>
  <si>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</si>
  <si>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</si>
  <si>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</si>
  <si>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</si>
  <si>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</si>
  <si>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</si>
  <si>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</si>
  <si>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</si>
  <si>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</si>
  <si>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</si>
  <si>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</si>
  <si>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</si>
  <si>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</si>
  <si>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</si>
  <si>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</si>
  <si>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</si>
  <si>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</si>
  <si>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</si>
  <si>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</si>
  <si>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</si>
  <si>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</si>
  <si>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</si>
  <si>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</si>
  <si>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</si>
  <si>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</si>
  <si>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</si>
  <si>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</si>
  <si>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</si>
  <si>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</si>
  <si>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</si>
  <si>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</si>
  <si>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</si>
  <si>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</si>
  <si>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</si>
  <si>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</si>
  <si>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</si>
  <si>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</si>
  <si>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</si>
  <si>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</si>
  <si>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</si>
  <si>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</si>
  <si>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</si>
  <si>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</si>
  <si>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</si>
  <si>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</si>
  <si>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</si>
  <si>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</si>
  <si>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</si>
  <si>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</si>
  <si>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</si>
  <si>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</si>
  <si>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</si>
  <si>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</si>
  <si>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</si>
  <si>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</si>
  <si>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</si>
  <si>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</si>
  <si>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</si>
  <si>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</si>
  <si>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</si>
  <si>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</si>
  <si>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</si>
  <si>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</si>
  <si>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</si>
  <si>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</si>
  <si>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</si>
  <si>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</si>
  <si>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</si>
  <si>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</si>
  <si>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</si>
  <si>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</si>
  <si>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</si>
  <si>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</si>
  <si>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</si>
  <si>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</si>
  <si>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</si>
  <si>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</si>
  <si>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</si>
  <si>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</si>
  <si>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</si>
  <si>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</si>
  <si>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</si>
  <si>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</si>
  <si>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</si>
  <si>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</si>
  <si>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</si>
  <si>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</si>
  <si>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</si>
  <si>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</si>
  <si>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</si>
  <si>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</si>
  <si>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</si>
  <si>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</si>
  <si>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</si>
  <si>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</si>
  <si>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</si>
  <si>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</si>
  <si>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</si>
  <si>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</si>
  <si>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</si>
  <si>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</si>
  <si>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</si>
  <si>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</si>
  <si>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</si>
  <si>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</si>
  <si>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</si>
  <si>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</si>
  <si>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</si>
  <si>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</si>
  <si>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</si>
  <si>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</si>
  <si>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</si>
  <si>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</si>
  <si>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</si>
  <si>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</si>
  <si>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</si>
  <si>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</si>
  <si>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</si>
  <si>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</si>
  <si>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</si>
  <si>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</si>
  <si>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</si>
  <si>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</si>
  <si>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</si>
  <si>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</si>
  <si>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</si>
  <si>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</si>
  <si>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</si>
  <si>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</si>
  <si>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</si>
  <si>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</si>
  <si>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</si>
  <si>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</si>
  <si>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</si>
  <si>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</si>
  <si>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</si>
  <si>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</si>
  <si>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</si>
  <si>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</si>
  <si>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</si>
  <si>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</si>
  <si>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</si>
  <si>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</si>
  <si>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</si>
  <si>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</si>
  <si>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</si>
  <si>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</si>
  <si>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</si>
  <si>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</si>
  <si>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</si>
  <si>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</si>
  <si>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</si>
  <si>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</si>
  <si>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</si>
  <si>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</si>
  <si>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</si>
  <si>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</si>
  <si>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</si>
  <si>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</si>
  <si>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</si>
  <si>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</si>
  <si>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</si>
  <si>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</si>
  <si>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</si>
  <si>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</si>
  <si>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</si>
  <si>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</si>
  <si>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</si>
  <si>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</si>
  <si>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</si>
  <si>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</si>
  <si>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</si>
  <si>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</si>
  <si>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</si>
  <si>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</si>
  <si>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</si>
  <si>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</si>
  <si>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</si>
  <si>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</si>
  <si>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</si>
  <si>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</si>
  <si>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</si>
  <si>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</si>
  <si>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</si>
  <si>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</si>
  <si>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</si>
  <si>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</si>
  <si>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</si>
  <si>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</si>
  <si>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</si>
  <si>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</si>
  <si>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</si>
  <si>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</si>
  <si>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</si>
  <si>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</si>
  <si>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</si>
  <si>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</si>
  <si>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</si>
  <si>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</si>
  <si>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</si>
  <si>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</si>
  <si>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</si>
  <si>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</si>
  <si>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</si>
  <si>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</si>
  <si>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</si>
  <si>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</si>
  <si>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</si>
  <si>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</si>
  <si>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</si>
  <si>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</si>
  <si>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</si>
  <si>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</si>
  <si>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</si>
  <si>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</si>
  <si>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</si>
  <si>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</si>
  <si>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</si>
  <si>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</si>
  <si>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</si>
  <si>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</si>
  <si>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</si>
  <si>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</si>
  <si>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</si>
  <si>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</si>
  <si>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</si>
  <si>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</si>
  <si>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</si>
  <si>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</si>
  <si>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</si>
  <si>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</si>
  <si>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</si>
  <si>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</si>
  <si>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</si>
  <si>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</si>
  <si>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</si>
  <si>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</si>
  <si>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</si>
  <si>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</si>
  <si>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</si>
  <si>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</si>
  <si>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</si>
  <si>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</si>
  <si>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</si>
  <si>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</si>
  <si>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</si>
  <si>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</si>
  <si>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</si>
  <si>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</si>
  <si>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</si>
  <si>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</si>
  <si>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</si>
  <si>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</si>
  <si>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</si>
  <si>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</si>
  <si>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</si>
  <si>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</si>
  <si>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</si>
  <si>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</si>
  <si>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</si>
  <si>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</si>
  <si>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</si>
  <si>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</si>
  <si>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</si>
  <si>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</si>
  <si>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</si>
  <si>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</si>
  <si>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</si>
  <si>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</si>
  <si>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</si>
  <si>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</si>
  <si>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</si>
  <si>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</si>
  <si>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</si>
  <si>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</si>
  <si>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</si>
  <si>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</si>
  <si>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</si>
  <si>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</si>
  <si>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</si>
  <si>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</si>
  <si>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</si>
  <si>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</si>
  <si>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</si>
  <si>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</si>
  <si>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</si>
  <si>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</si>
  <si>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</si>
  <si>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</si>
  <si>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</si>
  <si>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</si>
  <si>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</si>
  <si>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</si>
  <si>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</si>
  <si>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</si>
  <si>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</si>
  <si>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</si>
  <si>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</si>
  <si>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</si>
  <si>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</si>
  <si>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</si>
  <si>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</si>
  <si>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</si>
  <si>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</si>
  <si>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</si>
  <si>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</si>
  <si>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</si>
  <si>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</si>
  <si>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</si>
  <si>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</si>
  <si>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</si>
  <si>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</si>
  <si>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</si>
  <si>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</si>
  <si>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</si>
  <si>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</si>
  <si>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</si>
  <si>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</si>
  <si>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</si>
  <si>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</si>
  <si>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</si>
  <si>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</si>
  <si>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</si>
  <si>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</si>
  <si>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</si>
  <si>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</si>
  <si>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</si>
  <si>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</si>
  <si>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</si>
  <si>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</si>
  <si>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</si>
  <si>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</si>
  <si>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</si>
  <si>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</si>
  <si>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</si>
  <si>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</si>
  <si>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</si>
  <si>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</si>
  <si>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</si>
  <si>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</si>
  <si>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</si>
  <si>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</si>
  <si>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</si>
  <si>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</si>
  <si>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</si>
  <si>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</si>
  <si>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</si>
  <si>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</si>
  <si>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</si>
  <si>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</si>
  <si>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</si>
  <si>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</si>
  <si>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</si>
  <si>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</si>
  <si>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</si>
  <si>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</si>
  <si>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</si>
  <si>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</si>
  <si>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</si>
  <si>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</si>
  <si>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</si>
  <si>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</si>
  <si>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</si>
  <si>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</si>
  <si>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</si>
  <si>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</si>
  <si>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</si>
  <si>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</si>
  <si>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</si>
  <si>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</si>
  <si>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</si>
  <si>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</si>
  <si>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</si>
  <si>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</si>
  <si>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</si>
  <si>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</si>
  <si>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</si>
  <si>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</si>
  <si>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</si>
  <si>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</si>
  <si>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</si>
  <si>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</si>
  <si>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</si>
  <si>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</si>
  <si>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</si>
  <si>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</si>
  <si>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</si>
  <si>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</si>
  <si>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</si>
  <si>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</si>
  <si>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</si>
  <si>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</si>
  <si>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</si>
  <si>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</si>
  <si>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</si>
  <si>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</si>
  <si>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</si>
  <si>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</si>
  <si>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</si>
  <si>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</si>
  <si>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</si>
  <si>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</si>
  <si>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</si>
  <si>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</si>
  <si>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</si>
  <si>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</si>
  <si>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</si>
  <si>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</si>
  <si>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</si>
  <si>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</si>
  <si>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</si>
  <si>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</si>
  <si>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</si>
  <si>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</si>
  <si>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</si>
  <si>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</si>
  <si>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</si>
  <si>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</si>
  <si>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</si>
  <si>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</si>
  <si>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</si>
  <si>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</si>
  <si>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</si>
  <si>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</si>
  <si>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</si>
  <si>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</si>
  <si>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</si>
  <si>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</si>
  <si>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</si>
  <si>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</si>
  <si>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</si>
  <si>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</si>
  <si>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</si>
  <si>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</si>
  <si>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</si>
  <si>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</si>
  <si>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</si>
  <si>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</si>
  <si>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</si>
  <si>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</si>
  <si>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</si>
  <si>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</si>
  <si>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</si>
  <si>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</si>
  <si>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</si>
  <si>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</si>
  <si>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</si>
  <si>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</si>
  <si>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</si>
  <si>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</si>
  <si>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</si>
  <si>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</si>
  <si>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</si>
  <si>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</si>
  <si>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</si>
  <si>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</si>
  <si>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</si>
  <si>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</si>
  <si>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</si>
  <si>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</si>
  <si>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</si>
  <si>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</si>
  <si>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</si>
  <si>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</si>
  <si>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</si>
  <si>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</si>
  <si>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</si>
  <si>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</si>
  <si>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</si>
  <si>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</si>
  <si>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</si>
  <si>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</si>
  <si>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</si>
  <si>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</si>
  <si>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</si>
  <si>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</si>
  <si>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</si>
  <si>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</si>
  <si>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</si>
  <si>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</si>
  <si>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</si>
  <si>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</si>
  <si>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</si>
  <si>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</si>
  <si>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</si>
  <si>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</si>
  <si>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</si>
  <si>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</si>
  <si>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</si>
  <si>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</si>
  <si>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</si>
  <si>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</si>
  <si>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</si>
  <si>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</si>
  <si>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</si>
  <si>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</si>
  <si>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</si>
  <si>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</si>
  <si>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</si>
  <si>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</si>
  <si>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</si>
  <si>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</si>
  <si>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</si>
  <si>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</si>
  <si>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</si>
  <si>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</si>
  <si>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</si>
  <si>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</si>
  <si>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</si>
  <si>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</si>
  <si>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</si>
  <si>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</si>
  <si>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</si>
  <si>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</si>
  <si>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</si>
  <si>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</si>
  <si>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</si>
  <si>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</si>
  <si>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</si>
  <si>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</si>
  <si>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</si>
  <si>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</si>
  <si>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</si>
  <si>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</si>
  <si>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</si>
  <si>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</si>
  <si>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</si>
  <si>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</si>
  <si>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</si>
  <si>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</si>
  <si>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</si>
  <si>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</si>
  <si>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</si>
  <si>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</si>
  <si>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</si>
  <si>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</si>
  <si>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</si>
  <si>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</si>
  <si>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</si>
  <si>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</si>
  <si>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</si>
  <si>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</si>
  <si>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</si>
  <si>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</si>
  <si>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</si>
  <si>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</si>
  <si>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</si>
  <si>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</si>
  <si>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</si>
  <si>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</si>
  <si>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</si>
  <si>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</si>
  <si>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</si>
  <si>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</si>
  <si>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</si>
  <si>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</si>
  <si>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</si>
  <si>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</si>
  <si>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</si>
  <si>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</si>
  <si>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</si>
  <si>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</si>
  <si>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</si>
  <si>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</si>
  <si>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</si>
  <si>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</si>
  <si>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</si>
  <si>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</si>
  <si>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</si>
  <si>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</si>
  <si>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</si>
  <si>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</si>
  <si>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</si>
  <si>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</si>
  <si>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</si>
  <si>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</si>
  <si>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</si>
  <si>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</si>
  <si>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</si>
  <si>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</si>
  <si>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</si>
  <si>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</si>
  <si>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</si>
  <si>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</si>
  <si>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</si>
  <si>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</si>
  <si>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</si>
  <si>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</si>
  <si>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</si>
  <si>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</si>
  <si>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</si>
  <si>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</si>
  <si>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</si>
  <si>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</si>
  <si>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</si>
  <si>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</si>
  <si>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</si>
  <si>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</si>
  <si>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</si>
  <si>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</si>
  <si>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</si>
  <si>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</si>
  <si>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</si>
  <si>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</si>
  <si>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</si>
  <si>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</si>
  <si>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</si>
  <si>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</si>
  <si>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</si>
  <si>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</si>
  <si>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</si>
  <si>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</si>
  <si>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</si>
  <si>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</si>
  <si>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</si>
  <si>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</si>
  <si>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</si>
  <si>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</si>
  <si>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</si>
  <si>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</si>
  <si>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</si>
  <si>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</si>
  <si>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</si>
  <si>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</si>
  <si>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</si>
  <si>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</si>
  <si>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</si>
  <si>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</si>
  <si>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</si>
  <si>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</si>
  <si>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</si>
  <si>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</si>
  <si>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</si>
  <si>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</si>
  <si>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</si>
  <si>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</si>
  <si>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</si>
  <si>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</si>
  <si>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</si>
  <si>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</si>
  <si>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</si>
  <si>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</si>
  <si>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</si>
  <si>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</si>
  <si>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</si>
  <si>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</si>
  <si>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</si>
  <si>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</si>
  <si>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</si>
  <si>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</si>
  <si>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</si>
  <si>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</si>
  <si>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</si>
  <si>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</si>
  <si>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</si>
  <si>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</si>
  <si>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</si>
  <si>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</si>
  <si>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</si>
  <si>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</si>
  <si>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</si>
  <si>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</si>
  <si>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</si>
  <si>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</si>
  <si>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</si>
  <si>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</si>
  <si>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</si>
  <si>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</si>
  <si>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</si>
  <si>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</si>
  <si>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</si>
  <si>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</si>
  <si>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</si>
  <si>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</si>
  <si>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</si>
  <si>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</si>
  <si>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</si>
  <si>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</si>
  <si>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</si>
  <si>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</si>
  <si>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</si>
  <si>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</si>
  <si>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</si>
  <si>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</si>
  <si>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</si>
  <si>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</si>
  <si>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</si>
  <si>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</si>
  <si>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</si>
  <si>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</si>
  <si>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</si>
  <si>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</si>
  <si>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</si>
  <si>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</si>
  <si>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</si>
  <si>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</si>
  <si>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</si>
  <si>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</si>
  <si>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</si>
  <si>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</si>
  <si>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</si>
  <si>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</si>
  <si>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</si>
  <si>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</si>
  <si>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</si>
  <si>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</si>
  <si>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</si>
  <si>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</si>
  <si>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</si>
  <si>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</si>
  <si>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</si>
  <si>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</si>
  <si>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</si>
  <si>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</si>
  <si>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</si>
  <si>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</si>
  <si>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</si>
  <si>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</si>
  <si>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</si>
  <si>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</si>
  <si>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</si>
  <si>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</si>
  <si>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</si>
  <si>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</si>
  <si>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</si>
  <si>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</si>
  <si>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</si>
  <si>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</si>
  <si>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</si>
  <si>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</si>
  <si>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</si>
  <si>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</si>
  <si>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</si>
  <si>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</si>
  <si>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</si>
  <si>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</si>
  <si>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</si>
  <si>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</si>
  <si>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</si>
  <si>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</si>
  <si>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</si>
  <si>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</si>
  <si>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</si>
  <si>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</si>
  <si>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</si>
  <si>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</si>
  <si>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</si>
  <si>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</si>
  <si>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</si>
  <si>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</si>
  <si>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</si>
  <si>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</si>
  <si>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</si>
  <si>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</si>
  <si>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</si>
  <si>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</si>
  <si>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</si>
  <si>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</si>
  <si>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</si>
  <si>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</si>
  <si>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</si>
  <si>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</si>
  <si>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</si>
  <si>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</si>
  <si>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</si>
  <si>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</si>
  <si>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</si>
  <si>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</si>
  <si>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</si>
  <si>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</si>
  <si>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</si>
  <si>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</si>
  <si>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</si>
  <si>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</si>
  <si>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</si>
  <si>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</si>
  <si>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</si>
  <si>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</si>
  <si>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</si>
  <si>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</si>
  <si>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</si>
  <si>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</si>
  <si>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</si>
  <si>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</si>
  <si>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</si>
  <si>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</si>
  <si>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</si>
  <si>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</si>
  <si>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</si>
  <si>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</si>
  <si>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</si>
  <si>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</si>
  <si>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</si>
  <si>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</si>
  <si>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</si>
  <si>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</si>
  <si>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</si>
  <si>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</si>
  <si>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</si>
  <si>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</si>
  <si>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</si>
  <si>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</si>
  <si>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</si>
  <si>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</si>
  <si>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</si>
  <si>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</si>
  <si>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</si>
  <si>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</si>
  <si>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</si>
  <si>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</si>
  <si>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</si>
  <si>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</si>
  <si>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</si>
  <si>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</si>
  <si>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</si>
  <si>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</si>
  <si>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</si>
  <si>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</si>
  <si>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</si>
  <si>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</si>
  <si>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</si>
  <si>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</si>
  <si>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</si>
  <si>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</si>
  <si>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</si>
  <si>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</si>
  <si>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</si>
  <si>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</si>
  <si>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</si>
  <si>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</si>
  <si>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</si>
  <si>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</si>
  <si>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</si>
  <si>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</si>
  <si>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</si>
  <si>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</si>
  <si>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</si>
  <si>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</si>
  <si>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</si>
  <si>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</si>
  <si>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</si>
  <si>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</si>
  <si>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</si>
  <si>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</si>
  <si>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</si>
  <si>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</si>
  <si>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</si>
  <si>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</si>
  <si>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</si>
  <si>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</si>
  <si>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</si>
  <si>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</si>
  <si>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</si>
  <si>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</si>
  <si>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</si>
  <si>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</si>
  <si>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</si>
  <si>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</si>
  <si>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</si>
  <si>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</si>
  <si>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</si>
  <si>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</si>
  <si>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</si>
  <si>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</si>
  <si>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</si>
  <si>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</si>
  <si>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</si>
  <si>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</si>
  <si>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</si>
  <si>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</si>
  <si>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</si>
  <si>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</si>
  <si>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</si>
  <si>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</si>
  <si>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</si>
  <si>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</si>
  <si>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</si>
  <si>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</si>
  <si>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</si>
  <si>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</si>
  <si>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</si>
  <si>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</si>
  <si>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</si>
  <si>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</si>
  <si>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</si>
  <si>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</si>
  <si>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</si>
  <si>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</si>
  <si>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</si>
  <si>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</si>
  <si>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</si>
  <si>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</si>
  <si>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</si>
  <si>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</si>
  <si>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</si>
  <si>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</si>
  <si>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</si>
  <si>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</si>
  <si>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</si>
  <si>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</si>
  <si>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</si>
  <si>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</si>
  <si>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</si>
  <si>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</si>
  <si>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</si>
  <si>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</si>
  <si>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</si>
  <si>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</si>
  <si>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</si>
  <si>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</si>
  <si>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</si>
  <si>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</si>
  <si>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</si>
  <si>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</si>
  <si>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</si>
  <si>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</si>
  <si>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</si>
  <si>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</si>
  <si>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</si>
  <si>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</si>
  <si>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</si>
  <si>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</si>
  <si>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</si>
  <si>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</si>
  <si>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</si>
  <si>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</si>
  <si>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</si>
  <si>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</si>
  <si>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</si>
  <si>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</si>
  <si>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</si>
  <si>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</si>
  <si>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</si>
  <si>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</si>
  <si>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</si>
  <si>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</si>
  <si>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</si>
  <si>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</si>
  <si>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</si>
  <si>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</si>
  <si>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</si>
  <si>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</si>
  <si>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</si>
  <si>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</si>
  <si>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</si>
  <si>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</si>
  <si>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</si>
  <si>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</si>
  <si>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</si>
  <si>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</si>
  <si>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</si>
  <si>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</si>
  <si>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</si>
  <si>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</si>
  <si>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</si>
  <si>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</si>
  <si>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</si>
  <si>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</si>
  <si>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</si>
  <si>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</si>
  <si>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</si>
  <si>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</si>
  <si>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</si>
  <si>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</si>
  <si>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</si>
  <si>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</si>
  <si>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</si>
  <si>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</si>
  <si>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</si>
  <si>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</si>
  <si>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</si>
  <si>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</si>
  <si>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</si>
  <si>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</si>
  <si>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</si>
  <si>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</si>
  <si>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</si>
  <si>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</si>
  <si>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</si>
  <si>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</si>
  <si>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</si>
  <si>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</si>
  <si>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</si>
  <si>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</si>
  <si>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</si>
  <si>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</si>
  <si>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</si>
  <si>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</si>
  <si>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</si>
  <si>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</si>
  <si>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</si>
  <si>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</si>
  <si>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</si>
  <si>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</si>
  <si>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</si>
  <si>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</si>
  <si>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</si>
  <si>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</si>
  <si>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</si>
  <si>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</si>
  <si>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</si>
  <si>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</si>
  <si>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</si>
  <si>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</si>
  <si>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</si>
  <si>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</si>
  <si>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</si>
  <si>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</si>
  <si>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</si>
  <si>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</si>
  <si>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</si>
  <si>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</si>
  <si>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</si>
  <si>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</si>
  <si>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</si>
  <si>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</si>
  <si>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</si>
  <si>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</si>
  <si>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</si>
  <si>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</si>
  <si>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</si>
  <si>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</si>
  <si>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</si>
  <si>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</si>
  <si>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</si>
  <si>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</si>
  <si>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</si>
  <si>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</si>
  <si>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</si>
  <si>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</si>
  <si>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</si>
  <si>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</si>
  <si>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</si>
  <si>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</si>
  <si>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</si>
  <si>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</si>
  <si>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</si>
  <si>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</si>
  <si>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</si>
  <si>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</si>
  <si>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</si>
  <si>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</si>
  <si>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</si>
  <si>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</si>
  <si>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</si>
  <si>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</si>
  <si>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</si>
  <si>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</si>
  <si>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</si>
  <si>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</si>
  <si>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</si>
  <si>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</si>
  <si>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</si>
  <si>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</si>
  <si>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</si>
  <si>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</si>
  <si>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</si>
  <si>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</si>
  <si>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</si>
  <si>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</si>
  <si>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</si>
  <si>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</si>
  <si>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</si>
  <si>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</si>
  <si>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</si>
  <si>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</si>
  <si>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</si>
  <si>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</si>
  <si>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</si>
  <si>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</si>
  <si>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</si>
  <si>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</si>
  <si>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</si>
  <si>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</si>
  <si>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</si>
  <si>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</si>
  <si>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</si>
  <si>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</si>
  <si>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</si>
  <si>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</si>
  <si>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</si>
  <si>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</si>
  <si>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</si>
  <si>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</si>
  <si>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</si>
  <si>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</si>
  <si>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</si>
  <si>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</si>
  <si>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</si>
  <si>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</si>
  <si>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</si>
  <si>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</si>
  <si>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</si>
  <si>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</si>
  <si>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</si>
  <si>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</si>
  <si>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</si>
  <si>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</si>
  <si>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</si>
  <si>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</si>
  <si>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</si>
  <si>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</si>
  <si>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</si>
  <si>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</si>
  <si>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</si>
  <si>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</si>
  <si>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</si>
  <si>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</si>
  <si>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</si>
  <si>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</si>
  <si>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</si>
  <si>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</si>
  <si>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</si>
  <si>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</si>
  <si>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</si>
  <si>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</si>
  <si>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</si>
  <si>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</si>
  <si>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</si>
  <si>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</si>
  <si>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</si>
  <si>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</si>
  <si>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</si>
  <si>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</si>
  <si>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</si>
  <si>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</si>
  <si>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</si>
  <si>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</si>
  <si>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</si>
  <si>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</si>
  <si>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</si>
  <si>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</si>
  <si>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</si>
  <si>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</si>
  <si>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</si>
  <si>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</si>
  <si>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</si>
  <si>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</si>
  <si>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</si>
  <si>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</si>
  <si>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</si>
  <si>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</si>
  <si>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</si>
  <si>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</si>
  <si>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</si>
  <si>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</si>
  <si>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</si>
  <si>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</si>
  <si>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</si>
  <si>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</si>
  <si>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</si>
  <si>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</si>
  <si>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</si>
  <si>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</si>
  <si>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</si>
  <si>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</si>
  <si>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</si>
  <si>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</si>
  <si>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</si>
  <si>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</si>
  <si>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</si>
  <si>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</si>
  <si>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</si>
  <si>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</si>
  <si>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</si>
  <si>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</si>
  <si>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</si>
  <si>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</si>
  <si>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</si>
  <si>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</si>
  <si>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</si>
  <si>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</si>
  <si>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</si>
  <si>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</si>
  <si>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</si>
  <si>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</si>
  <si>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</si>
  <si>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</si>
  <si>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</si>
  <si>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</si>
  <si>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</si>
  <si>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</si>
  <si>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</si>
  <si>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</si>
  <si>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</si>
  <si>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</si>
  <si>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</si>
  <si>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</si>
  <si>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</si>
  <si>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</si>
  <si>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</si>
  <si>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</si>
  <si>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</si>
  <si>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</si>
  <si>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</si>
  <si>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</si>
  <si>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</si>
  <si>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</si>
  <si>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</si>
  <si>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</si>
  <si>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</si>
  <si>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</si>
  <si>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</si>
  <si>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</si>
  <si>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</si>
  <si>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</si>
  <si>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</si>
  <si>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</si>
  <si>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</si>
  <si>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</si>
  <si>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</si>
  <si>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</si>
  <si>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</si>
  <si>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</si>
  <si>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</si>
  <si>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</si>
  <si>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</si>
  <si>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</si>
  <si>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</si>
  <si>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</si>
  <si>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</si>
  <si>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</si>
  <si>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</si>
  <si>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</si>
  <si>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</si>
  <si>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</si>
  <si>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</si>
  <si>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</si>
  <si>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</si>
  <si>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</si>
  <si>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</si>
  <si>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</si>
  <si>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</si>
  <si>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</si>
  <si>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</si>
  <si>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</si>
  <si>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</si>
  <si>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</si>
  <si>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</si>
  <si>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</si>
  <si>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</si>
  <si>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</si>
  <si>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</si>
  <si>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</si>
  <si>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</si>
  <si>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</si>
  <si>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</si>
  <si>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</si>
  <si>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</si>
  <si>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</si>
  <si>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</si>
  <si>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</si>
  <si>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</si>
  <si>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</si>
  <si>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</si>
  <si>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</si>
  <si>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</si>
  <si>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</si>
  <si>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</si>
  <si>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</si>
  <si>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</si>
  <si>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</si>
  <si>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</si>
  <si>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</si>
  <si>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</si>
  <si>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</si>
  <si>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</si>
  <si>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</si>
  <si>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</si>
  <si>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</si>
  <si>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</si>
  <si>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</si>
  <si>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</si>
  <si>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</si>
  <si>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</si>
  <si>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</si>
  <si>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</si>
  <si>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</si>
  <si>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</si>
  <si>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</si>
  <si>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</si>
  <si>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</si>
  <si>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</si>
  <si>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</si>
  <si>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</si>
  <si>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</si>
  <si>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</si>
  <si>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</si>
  <si>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</si>
  <si>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</si>
  <si>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</si>
  <si>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</si>
  <si>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</si>
  <si>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</si>
  <si>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</si>
  <si>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</si>
  <si>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</si>
  <si>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</si>
  <si>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</si>
  <si>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</si>
  <si>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</si>
  <si>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</si>
  <si>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</si>
  <si>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</si>
  <si>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</si>
  <si>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</si>
  <si>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</si>
  <si>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</si>
  <si>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</si>
  <si>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</si>
  <si>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</si>
  <si>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</si>
  <si>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</si>
  <si>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</si>
  <si>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</si>
  <si>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</si>
  <si>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</si>
  <si>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</si>
  <si>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</si>
  <si>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</si>
  <si>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</si>
  <si>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</si>
  <si>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</si>
  <si>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</si>
  <si>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</si>
  <si>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</si>
  <si>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</si>
  <si>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</si>
  <si>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</si>
  <si>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</si>
  <si>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</si>
  <si>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</si>
  <si>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</si>
  <si>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</si>
  <si>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</si>
  <si>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</si>
  <si>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</si>
  <si>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</si>
  <si>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</si>
  <si>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</si>
  <si>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</si>
  <si>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</si>
  <si>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</si>
  <si>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</si>
  <si>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</si>
  <si>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</si>
  <si>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</si>
  <si>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</si>
  <si>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</si>
  <si>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</si>
  <si>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</si>
  <si>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</si>
  <si>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</si>
  <si>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</si>
  <si>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</si>
  <si>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</si>
  <si>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</si>
  <si>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</si>
  <si>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</si>
  <si>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</si>
  <si>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</si>
  <si>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</si>
  <si>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</si>
  <si>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</si>
  <si>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</si>
  <si>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</si>
  <si>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</si>
  <si>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</si>
  <si>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</si>
  <si>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</si>
  <si>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</si>
  <si>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</si>
  <si>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</si>
  <si>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</si>
  <si>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</si>
  <si>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</si>
  <si>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</si>
  <si>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</si>
  <si>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</si>
  <si>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</si>
  <si>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</si>
  <si>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</si>
  <si>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</si>
  <si>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</si>
  <si>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</si>
  <si>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</si>
  <si>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</si>
  <si>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</si>
  <si>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</si>
  <si>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</si>
  <si>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</si>
  <si>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</si>
  <si>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</si>
  <si>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</si>
  <si>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</si>
  <si>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</si>
  <si>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</si>
  <si>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</si>
  <si>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</si>
  <si>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</si>
  <si>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</si>
  <si>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</si>
  <si>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</si>
  <si>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</si>
  <si>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</si>
  <si>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</si>
  <si>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</si>
  <si>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</si>
  <si>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</si>
  <si>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</si>
  <si>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</si>
  <si>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</si>
  <si>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</si>
  <si>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</si>
  <si>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</si>
  <si>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</si>
  <si>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</si>
  <si>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</si>
  <si>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</si>
  <si>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</si>
  <si>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</si>
  <si>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</si>
  <si>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</si>
  <si>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</si>
  <si>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</si>
  <si>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</si>
  <si>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</si>
  <si>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</si>
  <si>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</si>
  <si>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</si>
  <si>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</si>
  <si>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</si>
  <si>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</si>
  <si>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</si>
  <si>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</si>
  <si>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</si>
  <si>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</si>
  <si>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</si>
  <si>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</si>
  <si>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</si>
  <si>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</si>
  <si>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</si>
  <si>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</si>
  <si>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</si>
  <si>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</si>
  <si>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</si>
  <si>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</si>
  <si>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</si>
  <si>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</si>
  <si>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</si>
  <si>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</si>
  <si>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</si>
  <si>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</si>
  <si>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</si>
  <si>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</si>
  <si>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</si>
  <si>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</si>
  <si>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</si>
  <si>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</si>
  <si>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</si>
  <si>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</si>
  <si>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</si>
  <si>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</si>
  <si>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</si>
  <si>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</si>
  <si>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</si>
  <si>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</si>
  <si>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</si>
  <si>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</si>
  <si>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</si>
  <si>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</si>
  <si>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</si>
  <si>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</si>
  <si>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</si>
  <si>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</si>
  <si>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</si>
  <si>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</si>
  <si>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</si>
  <si>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</si>
  <si>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</si>
  <si>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</si>
  <si>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</si>
  <si>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</si>
  <si>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</si>
  <si>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</si>
  <si>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</si>
  <si>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</si>
  <si>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</si>
  <si>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</si>
  <si>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</si>
  <si>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</si>
  <si>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</si>
  <si>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</si>
  <si>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</si>
  <si>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</si>
  <si>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</si>
  <si>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</si>
  <si>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</si>
  <si>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</si>
  <si>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</si>
  <si>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</si>
  <si>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</si>
  <si>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</si>
  <si>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</si>
  <si>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</si>
  <si>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</si>
  <si>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</si>
  <si>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</si>
  <si>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</si>
  <si>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</si>
  <si>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</si>
  <si>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</si>
  <si>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</si>
  <si>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</si>
  <si>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</si>
  <si>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</si>
  <si>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</si>
  <si>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</si>
  <si>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</si>
  <si>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</si>
  <si>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</si>
  <si>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</si>
  <si>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</si>
  <si>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</si>
  <si>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</si>
  <si>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</si>
  <si>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</si>
  <si>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</si>
  <si>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</si>
  <si>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</si>
  <si>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</si>
  <si>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</si>
  <si>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</si>
  <si>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</si>
  <si>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</si>
  <si>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</si>
  <si>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</si>
  <si>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</si>
  <si>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</si>
  <si>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</si>
  <si>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</si>
  <si>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</si>
  <si>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</si>
  <si>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</si>
  <si>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</si>
  <si>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</si>
  <si>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</si>
  <si>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</si>
  <si>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</si>
  <si>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</si>
  <si>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</si>
  <si>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</si>
  <si>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</si>
  <si>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</si>
  <si>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</si>
  <si>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</si>
  <si>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</si>
  <si>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</si>
  <si>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</si>
  <si>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</si>
  <si>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</si>
  <si>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</si>
  <si>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</si>
  <si>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</si>
  <si>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</si>
  <si>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</si>
  <si>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</si>
  <si>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</si>
  <si>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</si>
  <si>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</si>
  <si>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</si>
  <si>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</si>
  <si>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</si>
  <si>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</si>
  <si>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</si>
  <si>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</si>
  <si>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</si>
  <si>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</si>
  <si>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</si>
  <si>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</si>
  <si>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</si>
  <si>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</si>
  <si>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</si>
  <si>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</si>
  <si>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</si>
  <si>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</si>
  <si>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</si>
  <si>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</si>
  <si>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</si>
  <si>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</si>
  <si>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</si>
  <si>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</si>
  <si>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</si>
  <si>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</si>
  <si>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</si>
  <si>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</si>
  <si>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</si>
  <si>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</si>
  <si>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</si>
  <si>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</si>
  <si>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</si>
  <si>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</si>
  <si>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</si>
  <si>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</si>
  <si>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</si>
  <si>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</si>
  <si>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</si>
  <si>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</si>
  <si>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</si>
  <si>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</si>
  <si>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</si>
  <si>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</si>
  <si>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</si>
  <si>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</si>
  <si>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</si>
  <si>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</si>
  <si>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</si>
  <si>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</si>
  <si>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</si>
  <si>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</si>
  <si>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</si>
  <si>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</si>
  <si>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</si>
  <si>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</si>
  <si>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</si>
  <si>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</si>
  <si>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</si>
  <si>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</si>
  <si>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</si>
  <si>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</si>
  <si>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</si>
  <si>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</si>
  <si>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</si>
  <si>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</si>
  <si>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</si>
  <si>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</si>
  <si>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</si>
  <si>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</si>
  <si>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</si>
  <si>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</si>
  <si>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</si>
  <si>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</si>
  <si>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</si>
  <si>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</si>
  <si>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</si>
  <si>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</si>
  <si>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</si>
  <si>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</si>
  <si>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</si>
  <si>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</si>
  <si>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</si>
  <si>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</si>
  <si>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</si>
  <si>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</si>
  <si>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</si>
  <si>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</si>
  <si>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</si>
  <si>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</si>
  <si>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</si>
  <si>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</si>
  <si>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</si>
  <si>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</si>
  <si>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</si>
  <si>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</si>
  <si>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</si>
  <si>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</si>
  <si>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</si>
  <si>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</si>
  <si>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</si>
  <si>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</si>
  <si>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</si>
  <si>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</si>
  <si>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</si>
  <si>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</si>
  <si>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</si>
  <si>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</si>
  <si>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</si>
  <si>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</si>
  <si>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</si>
  <si>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</si>
  <si>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</si>
  <si>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</si>
  <si>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</si>
  <si>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</si>
  <si>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</si>
  <si>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</si>
  <si>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</si>
  <si>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</si>
  <si>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</si>
  <si>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</si>
  <si>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</si>
  <si>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</si>
  <si>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</si>
  <si>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</si>
  <si>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</si>
  <si>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</si>
  <si>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</si>
  <si>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</si>
  <si>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</si>
  <si>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</si>
  <si>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</si>
  <si>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</si>
  <si>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</si>
  <si>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</si>
  <si>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</si>
  <si>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</si>
  <si>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</si>
  <si>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</si>
  <si>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</si>
  <si>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</si>
  <si>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</si>
  <si>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</si>
  <si>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</si>
  <si>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</si>
  <si>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</si>
  <si>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</si>
  <si>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</si>
  <si>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</si>
  <si>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</si>
  <si>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</si>
  <si>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</si>
  <si>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</si>
  <si>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</si>
  <si>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</si>
  <si>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</si>
  <si>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</si>
  <si>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</si>
  <si>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</si>
  <si>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</si>
  <si>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</si>
  <si>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</si>
  <si>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</si>
  <si>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</si>
  <si>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</si>
  <si>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</si>
  <si>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</si>
  <si>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</si>
  <si>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</si>
  <si>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</si>
  <si>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</si>
  <si>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</si>
  <si>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</si>
  <si>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</si>
  <si>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</si>
  <si>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</si>
  <si>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</si>
  <si>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</si>
  <si>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</si>
  <si>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</si>
  <si>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</si>
  <si>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</si>
  <si>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</si>
  <si>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</si>
  <si>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</si>
  <si>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</si>
  <si>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</si>
  <si>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</si>
  <si>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</si>
  <si>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</si>
  <si>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</si>
  <si>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</si>
  <si>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</si>
  <si>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</si>
  <si>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</si>
  <si>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</si>
  <si>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</si>
  <si>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</si>
  <si>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</si>
  <si>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</si>
  <si>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</si>
  <si>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</si>
  <si>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</si>
  <si>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</si>
  <si>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</si>
  <si>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</si>
  <si>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</si>
  <si>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</si>
  <si>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</si>
  <si>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</si>
  <si>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</si>
  <si>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</si>
  <si>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</si>
  <si>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</si>
  <si>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</si>
  <si>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</si>
  <si>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</si>
  <si>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</si>
  <si>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</si>
  <si>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</si>
  <si>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</si>
  <si>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</si>
  <si>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</si>
  <si>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</si>
  <si>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</si>
  <si>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</si>
  <si>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</si>
  <si>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</si>
  <si>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</si>
  <si>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</si>
  <si>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</si>
  <si>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</si>
  <si>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</si>
  <si>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</si>
  <si>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</si>
  <si>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</si>
  <si>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</si>
  <si>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</si>
  <si>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</si>
  <si>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</si>
  <si>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</si>
  <si>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</si>
  <si>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</si>
  <si>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</si>
  <si>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</si>
  <si>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</si>
  <si>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</si>
  <si>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</si>
  <si>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</si>
  <si>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</si>
  <si>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</si>
  <si>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</si>
  <si>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</si>
  <si>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</si>
  <si>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</si>
  <si>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</si>
  <si>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</si>
  <si>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</si>
  <si>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</si>
  <si>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</si>
  <si>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</si>
  <si>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</si>
  <si>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</si>
  <si>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</si>
  <si>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</si>
  <si>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</si>
  <si>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</si>
  <si>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</si>
  <si>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</si>
  <si>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</si>
  <si>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</si>
  <si>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</si>
  <si>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</si>
  <si>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</si>
  <si>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</si>
  <si>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</si>
  <si>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</si>
  <si>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</si>
  <si>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</si>
  <si>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</si>
  <si>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</si>
  <si>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</si>
  <si>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</si>
  <si>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</si>
  <si>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</si>
  <si>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</si>
  <si>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</si>
  <si>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</si>
  <si>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</si>
  <si>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</si>
  <si>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</si>
  <si>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</si>
  <si>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</si>
  <si>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</si>
  <si>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</si>
  <si>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</si>
  <si>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</si>
  <si>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</si>
  <si>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</si>
  <si>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</si>
  <si>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</si>
  <si>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</si>
  <si>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</si>
  <si>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</si>
  <si>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</si>
  <si>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</si>
  <si>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</si>
  <si>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</si>
  <si>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</si>
  <si>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</si>
  <si>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</si>
  <si>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</si>
  <si>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</si>
  <si>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</si>
  <si>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</si>
  <si>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</si>
  <si>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</si>
  <si>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</si>
  <si>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</si>
  <si>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</si>
  <si>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</si>
  <si>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</si>
  <si>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</si>
  <si>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</si>
  <si>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</si>
  <si>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</si>
  <si>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</si>
  <si>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</si>
  <si>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</si>
  <si>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</si>
  <si>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</si>
  <si>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</si>
  <si>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</si>
  <si>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</si>
  <si>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</si>
  <si>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</si>
  <si>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</si>
  <si>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</si>
  <si>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</si>
  <si>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</si>
  <si>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</si>
  <si>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</si>
  <si>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</si>
  <si>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</si>
  <si>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</si>
  <si>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</si>
  <si>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</si>
  <si>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</si>
  <si>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</si>
  <si>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</si>
  <si>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</si>
  <si>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</si>
  <si>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</si>
  <si>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</si>
  <si>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</si>
  <si>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</si>
  <si>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</si>
  <si>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</si>
  <si>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</si>
  <si>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</si>
  <si>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</si>
  <si>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</si>
  <si>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</si>
  <si>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</si>
  <si>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</si>
  <si>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</si>
  <si>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</si>
  <si>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</si>
  <si>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</si>
  <si>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</si>
  <si>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</si>
  <si>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</si>
  <si>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</si>
  <si>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</si>
  <si>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</si>
  <si>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</si>
  <si>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</si>
  <si>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</si>
  <si>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</si>
  <si>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</si>
  <si>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</si>
  <si>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</si>
  <si>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</si>
  <si>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</si>
  <si>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</si>
  <si>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</si>
  <si>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</si>
  <si>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</si>
  <si>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</si>
  <si>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</si>
  <si>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</si>
  <si>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</si>
  <si>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</si>
  <si>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</si>
  <si>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</si>
  <si>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</si>
  <si>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</si>
  <si>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</si>
  <si>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</si>
  <si>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</si>
  <si>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</si>
  <si>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</si>
  <si>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</si>
  <si>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</si>
  <si>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</si>
  <si>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</si>
  <si>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</si>
  <si>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</si>
  <si>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</si>
  <si>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</si>
  <si>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</si>
  <si>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</si>
  <si>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</si>
  <si>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</si>
  <si>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</si>
  <si>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</si>
  <si>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</si>
  <si>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</si>
  <si>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</si>
  <si>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</si>
  <si>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</si>
  <si>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</si>
  <si>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</si>
  <si>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</si>
  <si>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</si>
  <si>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</si>
  <si>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</si>
  <si>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</si>
  <si>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</si>
  <si>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</si>
  <si>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</si>
  <si>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</si>
  <si>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</si>
  <si>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</si>
  <si>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</si>
  <si>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</si>
  <si>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</si>
  <si>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</si>
  <si>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</si>
  <si>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</si>
  <si>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</si>
  <si>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</si>
  <si>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</si>
  <si>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</si>
  <si>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</si>
  <si>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</si>
  <si>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</si>
  <si>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</si>
  <si>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</si>
  <si>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</si>
  <si>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</si>
  <si>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</si>
  <si>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</si>
  <si>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</si>
  <si>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</si>
  <si>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</si>
  <si>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</si>
  <si>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</si>
  <si>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</si>
  <si>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</si>
  <si>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</si>
  <si>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</si>
  <si>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</si>
  <si>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</si>
  <si>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</si>
  <si>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</si>
  <si>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</si>
  <si>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</si>
  <si>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</si>
  <si>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</si>
  <si>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</si>
  <si>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</si>
  <si>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</si>
  <si>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</si>
  <si>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</si>
  <si>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</si>
  <si>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</si>
  <si>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</si>
  <si>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</si>
  <si>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</si>
  <si>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</si>
  <si>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</si>
  <si>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</si>
  <si>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</si>
  <si>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</si>
  <si>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</si>
  <si>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</si>
  <si>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</si>
  <si>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</si>
  <si>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</si>
  <si>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</si>
  <si>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</si>
  <si>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</si>
  <si>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</si>
  <si>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</si>
  <si>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</si>
  <si>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</si>
  <si>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</si>
  <si>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</si>
  <si>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</si>
  <si>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</si>
  <si>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</si>
  <si>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</si>
  <si>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</si>
  <si>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</si>
  <si>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</si>
  <si>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</si>
  <si>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</si>
  <si>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</si>
  <si>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</si>
  <si>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</si>
  <si>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</si>
  <si>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</si>
  <si>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</si>
  <si>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</si>
  <si>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</si>
  <si>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</si>
  <si>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</si>
  <si>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</si>
  <si>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</si>
  <si>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</si>
  <si>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</si>
  <si>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</si>
  <si>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</si>
  <si>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</si>
  <si>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</si>
  <si>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</si>
  <si>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</si>
  <si>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</si>
  <si>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</si>
  <si>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</si>
  <si>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</si>
  <si>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</si>
  <si>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</si>
  <si>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</si>
  <si>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</si>
  <si>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</si>
  <si>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</si>
  <si>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</si>
  <si>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</si>
  <si>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</si>
  <si>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</si>
  <si>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</si>
  <si>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</si>
  <si>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</si>
  <si>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</si>
  <si>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</si>
  <si>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</si>
  <si>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</si>
  <si>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</si>
  <si>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</si>
  <si>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</si>
  <si>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</si>
  <si>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</si>
  <si>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</si>
  <si>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</si>
  <si>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</si>
  <si>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</si>
  <si>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</si>
  <si>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</si>
  <si>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</si>
  <si>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</si>
  <si>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</si>
  <si>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</si>
  <si>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</si>
  <si>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</si>
  <si>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</si>
  <si>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</si>
  <si>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</si>
  <si>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</si>
  <si>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</si>
  <si>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</si>
  <si>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</si>
  <si>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</si>
  <si>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</si>
  <si>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</si>
  <si>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</si>
  <si>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</si>
  <si>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</si>
  <si>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</si>
  <si>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</si>
  <si>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</si>
  <si>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</si>
  <si>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</si>
  <si>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</si>
  <si>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</si>
  <si>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</si>
  <si>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</si>
  <si>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</si>
  <si>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</si>
  <si>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</si>
  <si>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</si>
  <si>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</si>
  <si>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</si>
  <si>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</si>
  <si>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</si>
  <si>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</si>
  <si>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</si>
  <si>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</si>
  <si>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</si>
  <si>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</si>
  <si>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</si>
  <si>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</si>
  <si>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</si>
  <si>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</si>
  <si>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</si>
  <si>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</si>
  <si>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</si>
  <si>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</si>
  <si>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</si>
  <si>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</si>
  <si>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</si>
  <si>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</si>
  <si>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</si>
  <si>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</si>
  <si>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</si>
  <si>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</si>
  <si>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</si>
  <si>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</si>
  <si>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</si>
  <si>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</si>
  <si>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</si>
  <si>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</si>
  <si>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</si>
  <si>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</si>
  <si>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</si>
  <si>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</si>
  <si>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</si>
  <si>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</si>
  <si>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</si>
  <si>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</si>
  <si>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</si>
  <si>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</si>
  <si>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</si>
  <si>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</si>
  <si>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</si>
  <si>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</si>
  <si>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</si>
  <si>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</si>
  <si>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</si>
  <si>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</si>
  <si>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</si>
  <si>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</si>
  <si>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</si>
  <si>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</si>
  <si>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</si>
  <si>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</si>
  <si>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</si>
  <si>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</si>
  <si>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</si>
  <si>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</si>
  <si>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</si>
  <si>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</si>
  <si>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</si>
  <si>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</si>
  <si>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</si>
  <si>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</si>
  <si>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</si>
  <si>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</si>
  <si>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</si>
  <si>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</si>
  <si>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</si>
  <si>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</si>
  <si>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</si>
  <si>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</si>
  <si>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</si>
  <si>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</si>
  <si>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</si>
  <si>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</si>
  <si>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</si>
  <si>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</si>
  <si>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</si>
  <si>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</si>
  <si>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</si>
  <si>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</si>
  <si>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</si>
  <si>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</si>
  <si>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</si>
  <si>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</si>
  <si>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</si>
  <si>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</si>
  <si>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</si>
  <si>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</si>
  <si>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</si>
  <si>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</si>
  <si>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</si>
  <si>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</si>
  <si>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</si>
  <si>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</si>
  <si>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</si>
  <si>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</si>
  <si>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</si>
  <si>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</si>
  <si>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</si>
  <si>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</si>
  <si>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</si>
  <si>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</si>
  <si>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</si>
  <si>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</si>
  <si>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</si>
  <si>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</si>
  <si>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</si>
  <si>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</si>
  <si>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</si>
  <si>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</si>
  <si>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</si>
  <si>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</si>
  <si>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</si>
  <si>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</si>
  <si>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</si>
  <si>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</si>
  <si>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</si>
  <si>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</si>
  <si>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</si>
  <si>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</si>
  <si>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</si>
  <si>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</si>
  <si>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</si>
  <si>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</si>
  <si>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</si>
  <si>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</si>
  <si>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</si>
  <si>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</si>
  <si>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</si>
  <si>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</si>
  <si>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</si>
  <si>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</si>
  <si>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</si>
  <si>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</si>
  <si>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</si>
  <si>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</si>
  <si>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</si>
  <si>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</si>
  <si>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</si>
  <si>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</si>
  <si>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</si>
  <si>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</si>
  <si>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</si>
  <si>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</si>
  <si>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</si>
  <si>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</si>
  <si>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</si>
  <si>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</si>
  <si>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</si>
  <si>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</si>
  <si>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</si>
  <si>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</si>
  <si>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</si>
  <si>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</si>
  <si>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</si>
  <si>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</si>
  <si>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</si>
  <si>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</si>
  <si>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</si>
  <si>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</si>
  <si>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</si>
  <si>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</si>
  <si>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</si>
  <si>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</si>
  <si>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</si>
  <si>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</si>
  <si>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</si>
  <si>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</si>
  <si>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</si>
  <si>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</si>
  <si>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</si>
  <si>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</si>
  <si>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</si>
  <si>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</si>
  <si>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</si>
  <si>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</si>
  <si>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</si>
  <si>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</si>
  <si>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</si>
  <si>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</si>
  <si>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</si>
  <si>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</si>
  <si>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</si>
  <si>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</si>
  <si>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</si>
  <si>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</si>
  <si>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</si>
  <si>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</si>
  <si>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</si>
  <si>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</si>
  <si>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</si>
  <si>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</si>
  <si>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</si>
  <si>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</si>
  <si>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</si>
  <si>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</si>
  <si>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</si>
  <si>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</si>
  <si>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</si>
  <si>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</si>
  <si>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</si>
  <si>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</si>
  <si>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</si>
  <si>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</si>
  <si>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</si>
  <si>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</si>
  <si>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</si>
  <si>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</si>
  <si>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</si>
  <si>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</si>
  <si>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</si>
  <si>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</si>
  <si>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</si>
  <si>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</si>
  <si>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</si>
  <si>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</si>
  <si>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</si>
  <si>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</si>
  <si>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</si>
  <si>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</si>
  <si>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</si>
  <si>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</si>
  <si>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</si>
  <si>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</si>
  <si>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</si>
  <si>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</si>
  <si>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</si>
  <si>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</si>
  <si>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</si>
  <si>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</si>
  <si>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</si>
  <si>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</si>
  <si>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</si>
  <si>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</si>
  <si>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</si>
  <si>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</si>
  <si>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</si>
  <si>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</si>
  <si>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</si>
  <si>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</si>
  <si>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</si>
  <si>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</si>
  <si>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</si>
  <si>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</si>
  <si>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</si>
  <si>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</si>
  <si>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</si>
  <si>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</si>
  <si>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</si>
  <si>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</si>
  <si>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</si>
  <si>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</si>
  <si>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</si>
  <si>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</si>
  <si>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</si>
  <si>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</si>
  <si>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</si>
  <si>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</si>
  <si>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</si>
  <si>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</si>
  <si>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</si>
  <si>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</si>
  <si>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</si>
  <si>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</si>
  <si>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</si>
  <si>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</si>
  <si>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</si>
  <si>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</si>
  <si>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</si>
  <si>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</si>
  <si>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</si>
  <si>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</si>
  <si>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</si>
  <si>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</si>
  <si>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</si>
  <si>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</si>
  <si>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</si>
  <si>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</si>
  <si>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</si>
  <si>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</si>
  <si>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</si>
  <si>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</si>
  <si>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</si>
  <si>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</si>
  <si>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</si>
  <si>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</si>
  <si>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</si>
  <si>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</si>
  <si>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</si>
  <si>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</si>
  <si>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</si>
  <si>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</si>
  <si>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</si>
  <si>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</si>
  <si>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</si>
  <si>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</si>
  <si>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</si>
  <si>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</si>
  <si>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</si>
  <si>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</si>
  <si>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</si>
  <si>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</si>
  <si>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</si>
  <si>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</si>
  <si>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</si>
  <si>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</si>
  <si>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</si>
  <si>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</si>
  <si>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</si>
  <si>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</si>
  <si>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</si>
  <si>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</si>
  <si>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</si>
  <si>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</si>
  <si>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</si>
  <si>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</si>
  <si>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</si>
  <si>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</si>
  <si>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</si>
  <si>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</si>
  <si>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</si>
  <si>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</si>
  <si>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</si>
  <si>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</si>
  <si>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</si>
  <si>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</si>
  <si>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</si>
  <si>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</si>
  <si>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</si>
  <si>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</si>
  <si>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</si>
  <si>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</si>
  <si>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</si>
  <si>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</si>
  <si>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</si>
  <si>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</si>
  <si>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</si>
  <si>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</si>
  <si>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</si>
  <si>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</si>
  <si>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</si>
  <si>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</si>
  <si>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</si>
  <si>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</si>
  <si>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</si>
  <si>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</si>
  <si>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</si>
  <si>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</si>
  <si>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</si>
  <si>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</si>
  <si>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</si>
  <si>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</si>
  <si>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</si>
  <si>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</si>
  <si>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</si>
  <si>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</si>
  <si>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</si>
  <si>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</si>
  <si>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</si>
  <si>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</si>
  <si>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</si>
  <si>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</si>
  <si>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</si>
  <si>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</si>
  <si>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</si>
  <si>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</si>
  <si>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</si>
  <si>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</si>
  <si>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</si>
  <si>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</si>
  <si>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</si>
  <si>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</si>
  <si>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</si>
  <si>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</si>
  <si>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</si>
  <si>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</si>
  <si>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</si>
  <si>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</si>
  <si>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</si>
  <si>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</si>
  <si>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</si>
  <si>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</si>
  <si>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</si>
  <si>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</si>
  <si>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</si>
  <si>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</si>
  <si>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</si>
  <si>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</si>
  <si>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</si>
  <si>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</si>
  <si>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</si>
  <si>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</si>
  <si>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</si>
  <si>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</si>
  <si>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</si>
  <si>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</si>
  <si>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</si>
  <si>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</si>
  <si>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</si>
  <si>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</si>
  <si>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</si>
  <si>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</si>
  <si>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</si>
  <si>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</si>
  <si>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</si>
  <si>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</si>
  <si>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</si>
  <si>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</si>
  <si>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</si>
  <si>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</si>
  <si>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</si>
  <si>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</si>
  <si>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</si>
  <si>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</si>
  <si>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</si>
  <si>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</si>
  <si>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</si>
  <si>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</si>
  <si>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</si>
  <si>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</si>
  <si>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</si>
  <si>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</si>
  <si>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</si>
  <si>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</si>
  <si>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</si>
  <si>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</si>
  <si>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</si>
  <si>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</si>
  <si>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</si>
  <si>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</si>
  <si>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</si>
  <si>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</si>
  <si>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</si>
  <si>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</si>
  <si>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</si>
  <si>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</si>
  <si>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</si>
  <si>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</si>
  <si>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</si>
  <si>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</si>
  <si>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</si>
  <si>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</si>
  <si>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</si>
  <si>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</si>
  <si>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</si>
  <si>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</si>
  <si>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</si>
  <si>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</si>
  <si>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</si>
  <si>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</si>
  <si>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</si>
  <si>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</si>
  <si>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</si>
  <si>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</si>
  <si>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</si>
  <si>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</si>
  <si>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</si>
  <si>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</si>
  <si>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</si>
  <si>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</si>
  <si>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</si>
  <si>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</si>
  <si>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</si>
  <si>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</si>
  <si>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</si>
  <si>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</si>
  <si>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</si>
  <si>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</si>
  <si>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</si>
  <si>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</si>
  <si>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</si>
  <si>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</si>
  <si>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</si>
  <si>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</si>
  <si>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</si>
  <si>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</si>
  <si>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</si>
  <si>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</si>
  <si>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</si>
  <si>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</si>
  <si>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</si>
  <si>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</si>
  <si>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</si>
  <si>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</si>
  <si>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</si>
  <si>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</si>
  <si>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</si>
  <si>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</si>
  <si>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</si>
  <si>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</si>
  <si>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</si>
  <si>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</si>
  <si>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</si>
  <si>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</si>
  <si>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</si>
  <si>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</si>
  <si>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</si>
  <si>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</si>
  <si>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</si>
  <si>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</si>
  <si>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</si>
  <si>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</si>
  <si>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</si>
  <si>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</si>
  <si>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</si>
  <si>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</si>
  <si>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</si>
  <si>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</si>
  <si>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</si>
  <si>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</si>
  <si>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</si>
  <si>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</si>
  <si>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</si>
  <si>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</si>
  <si>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</si>
  <si>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</si>
  <si>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</si>
  <si>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</si>
  <si>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</si>
  <si>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</si>
  <si>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</si>
  <si>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</si>
  <si>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</si>
  <si>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</si>
  <si>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</si>
  <si>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</si>
  <si>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</si>
  <si>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</si>
  <si>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</si>
  <si>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</si>
  <si>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</si>
  <si>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</si>
  <si>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</si>
  <si>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</si>
  <si>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</si>
  <si>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</si>
  <si>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</si>
  <si>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</si>
  <si>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</si>
  <si>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</si>
  <si>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</si>
  <si>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</si>
  <si>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</si>
  <si>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</si>
  <si>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</si>
  <si>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</si>
  <si>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</si>
  <si>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</si>
  <si>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</si>
  <si>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</si>
  <si>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</si>
  <si>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</si>
  <si>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</si>
  <si>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</si>
  <si>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</si>
  <si>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</si>
  <si>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</si>
  <si>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</si>
  <si>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</si>
  <si>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</si>
  <si>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</si>
  <si>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</si>
  <si>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</si>
  <si>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</si>
  <si>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</si>
  <si>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</si>
  <si>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</si>
  <si>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</si>
  <si>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</si>
  <si>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</si>
  <si>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</si>
  <si>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</si>
  <si>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</si>
  <si>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</si>
  <si>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</si>
  <si>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</si>
  <si>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</si>
  <si>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</si>
  <si>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</si>
  <si>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</si>
  <si>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</si>
  <si>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</si>
  <si>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</si>
  <si>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</si>
  <si>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</si>
  <si>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</si>
  <si>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</si>
  <si>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</si>
  <si>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</si>
  <si>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</si>
  <si>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</si>
  <si>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</si>
  <si>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</si>
  <si>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</si>
  <si>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</si>
  <si>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</si>
  <si>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</si>
  <si>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</si>
  <si>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</si>
  <si>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</si>
  <si>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</si>
  <si>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</si>
  <si>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</si>
  <si>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</si>
  <si>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</si>
  <si>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</si>
  <si>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</si>
  <si>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</si>
  <si>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</si>
  <si>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</si>
  <si>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</si>
  <si>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</si>
  <si>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</si>
  <si>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</si>
  <si>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</si>
  <si>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</si>
  <si>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</si>
  <si>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</si>
  <si>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</si>
  <si>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</si>
  <si>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</si>
  <si>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</si>
  <si>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</si>
  <si>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</si>
  <si>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</si>
  <si>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</si>
  <si>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</si>
  <si>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</si>
  <si>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</si>
  <si>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</si>
  <si>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</si>
  <si>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</si>
  <si>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</si>
  <si>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</si>
  <si>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</si>
  <si>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</si>
  <si>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</si>
  <si>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</si>
  <si>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</si>
  <si>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</si>
  <si>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</si>
  <si>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</si>
  <si>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</si>
  <si>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</si>
  <si>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</si>
  <si>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</si>
  <si>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</si>
  <si>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</si>
  <si>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</si>
  <si>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</si>
  <si>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</si>
  <si>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</si>
  <si>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</si>
  <si>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</si>
  <si>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</si>
  <si>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</si>
  <si>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</si>
  <si>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</si>
  <si>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</si>
  <si>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</si>
  <si>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</si>
  <si>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</si>
  <si>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</si>
  <si>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</si>
  <si>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</si>
  <si>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</si>
  <si>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</si>
  <si>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</si>
  <si>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</si>
  <si>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</si>
  <si>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</si>
  <si>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</si>
  <si>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</si>
  <si>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</si>
  <si>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</si>
  <si>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</si>
  <si>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</si>
  <si>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</si>
  <si>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</si>
  <si>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</si>
  <si>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</si>
  <si>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</si>
  <si>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</si>
  <si>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</si>
  <si>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</si>
  <si>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</si>
  <si>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</si>
  <si>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</si>
  <si>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</si>
  <si>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</si>
  <si>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</si>
  <si>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</si>
  <si>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</si>
  <si>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</si>
  <si>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</si>
  <si>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</si>
  <si>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</si>
  <si>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</si>
  <si>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</si>
  <si>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</si>
  <si>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</si>
  <si>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</si>
  <si>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</si>
  <si>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</si>
  <si>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</si>
  <si>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</si>
  <si>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</si>
  <si>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</si>
  <si>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</si>
  <si>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</si>
  <si>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</si>
  <si>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</si>
  <si>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</si>
  <si>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</si>
  <si>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</si>
  <si>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</si>
  <si>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</si>
  <si>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</si>
  <si>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</si>
  <si>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</si>
  <si>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</si>
  <si>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</si>
  <si>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</si>
  <si>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</si>
  <si>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</si>
  <si>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</si>
  <si>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</si>
  <si>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</si>
  <si>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</si>
  <si>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</si>
  <si>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</si>
  <si>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</si>
  <si>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</si>
  <si>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</si>
  <si>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</si>
  <si>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</si>
  <si>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</si>
  <si>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</si>
  <si>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</si>
  <si>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</si>
  <si>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</si>
  <si>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</si>
  <si>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</si>
  <si>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</si>
  <si>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</si>
  <si>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</si>
  <si>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</si>
  <si>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</si>
  <si>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</si>
  <si>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</si>
  <si>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</si>
  <si>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</si>
  <si>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</si>
  <si>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</si>
  <si>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</si>
  <si>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</si>
  <si>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</si>
  <si>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</si>
  <si>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</si>
  <si>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</si>
  <si>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</si>
  <si>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</si>
  <si>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</si>
  <si>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</si>
  <si>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</si>
  <si>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</si>
  <si>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</si>
  <si>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</si>
  <si>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</si>
  <si>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</si>
  <si>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</si>
  <si>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</si>
  <si>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</si>
  <si>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</si>
  <si>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</si>
  <si>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</si>
  <si>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</si>
  <si>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</si>
  <si>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</si>
  <si>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</si>
  <si>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</si>
  <si>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</si>
  <si>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</si>
  <si>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</si>
  <si>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</si>
  <si>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</si>
  <si>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</si>
  <si>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</si>
  <si>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</si>
  <si>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</si>
  <si>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</si>
  <si>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</si>
  <si>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</si>
  <si>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</si>
  <si>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</si>
  <si>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</si>
  <si>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</si>
  <si>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</si>
  <si>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</si>
  <si>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</si>
  <si>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</si>
  <si>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</si>
  <si>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</si>
  <si>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</si>
  <si>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</si>
  <si>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</si>
  <si>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</si>
  <si>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</si>
  <si>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</si>
  <si>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</si>
  <si>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</si>
  <si>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</si>
  <si>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</si>
  <si>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</si>
  <si>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</si>
  <si>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</si>
  <si>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</si>
  <si>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</si>
  <si>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</si>
  <si>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</si>
  <si>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</si>
  <si>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</si>
  <si>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</si>
  <si>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</si>
  <si>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</si>
  <si>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</si>
  <si>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</si>
  <si>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</si>
  <si>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</si>
  <si>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</si>
  <si>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</si>
  <si>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</si>
  <si>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</si>
  <si>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</si>
  <si>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</si>
  <si>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</si>
  <si>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</si>
  <si>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</si>
  <si>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</si>
  <si>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</si>
  <si>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</si>
  <si>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</si>
  <si>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</si>
  <si>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</si>
  <si>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</si>
  <si>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</si>
  <si>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</si>
  <si>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</si>
  <si>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</si>
  <si>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</si>
  <si>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</si>
  <si>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</si>
  <si>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</si>
  <si>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</si>
  <si>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</si>
  <si>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</si>
  <si>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</si>
  <si>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</si>
  <si>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</si>
  <si>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</si>
  <si>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</si>
  <si>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</si>
  <si>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</si>
  <si>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</si>
  <si>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</si>
  <si>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</si>
  <si>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</si>
  <si>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</si>
  <si>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</si>
  <si>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</si>
  <si>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</si>
  <si>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</si>
  <si>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</si>
  <si>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</si>
  <si>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</si>
  <si>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</si>
  <si>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</si>
  <si>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</si>
  <si>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</si>
  <si>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</si>
  <si>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</si>
  <si>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</si>
  <si>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</si>
  <si>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</si>
  <si>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</si>
  <si>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</si>
  <si>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</si>
  <si>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</si>
  <si>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</si>
  <si>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</si>
  <si>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</si>
  <si>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</si>
  <si>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</si>
  <si>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</si>
  <si>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</si>
  <si>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</si>
  <si>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</si>
  <si>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</si>
  <si>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</si>
  <si>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</si>
  <si>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</si>
  <si>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</si>
  <si>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</si>
  <si>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</si>
  <si>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</si>
  <si>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</si>
  <si>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</si>
  <si>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</si>
  <si>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</si>
  <si>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</si>
  <si>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</si>
  <si>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</si>
  <si>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</si>
  <si>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</si>
  <si>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</si>
  <si>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</si>
  <si>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</si>
  <si>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</si>
  <si>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</si>
  <si>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</si>
  <si>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</si>
  <si>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</si>
  <si>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</si>
  <si>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</si>
  <si>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</si>
  <si>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</si>
  <si>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</si>
  <si>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</si>
  <si>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</si>
  <si>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</si>
  <si>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</si>
  <si>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</si>
  <si>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</si>
  <si>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</si>
  <si>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</si>
  <si>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</si>
  <si>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</si>
  <si>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</si>
  <si>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</si>
  <si>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</si>
  <si>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</si>
  <si>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</si>
  <si>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</si>
  <si>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</si>
  <si>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</si>
  <si>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</si>
  <si>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</si>
  <si>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</si>
  <si>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</si>
  <si>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</si>
  <si>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</si>
  <si>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</si>
  <si>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</si>
  <si>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</si>
  <si>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</si>
  <si>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</si>
  <si>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</si>
  <si>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</si>
  <si>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</si>
  <si>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</si>
  <si>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</si>
  <si>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</si>
  <si>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</si>
  <si>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</si>
  <si>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</si>
  <si>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</si>
  <si>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</si>
  <si>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</si>
  <si>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</si>
  <si>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</si>
  <si>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</si>
  <si>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</si>
  <si>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</si>
  <si>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</si>
  <si>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</si>
  <si>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</si>
  <si>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</si>
  <si>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</si>
  <si>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</si>
  <si>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</si>
  <si>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</si>
  <si>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</si>
  <si>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</si>
  <si>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</si>
  <si>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</si>
  <si>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</si>
  <si>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</si>
  <si>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</si>
  <si>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</si>
  <si>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</si>
  <si>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</si>
  <si>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</si>
  <si>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</si>
  <si>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</si>
  <si>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</si>
  <si>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</si>
  <si>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</si>
  <si>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</si>
  <si>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</si>
  <si>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</si>
  <si>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</si>
  <si>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</si>
  <si>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</si>
  <si>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</si>
  <si>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</si>
  <si>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</si>
  <si>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</si>
  <si>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</si>
  <si>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</si>
  <si>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</si>
  <si>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</si>
  <si>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</si>
  <si>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</si>
  <si>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</si>
  <si>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</si>
  <si>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</si>
  <si>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</si>
  <si>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</si>
  <si>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</si>
  <si>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</si>
  <si>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</si>
  <si>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</si>
  <si>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</si>
  <si>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</si>
  <si>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</si>
  <si>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</si>
  <si>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</si>
  <si>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</si>
  <si>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</si>
  <si>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</si>
  <si>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</si>
  <si>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</si>
  <si>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</si>
  <si>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</si>
  <si>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</si>
  <si>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</si>
  <si>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</si>
  <si>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</si>
  <si>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</si>
  <si>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</si>
  <si>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</si>
  <si>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</si>
  <si>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</si>
  <si>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</si>
  <si>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</si>
  <si>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</si>
  <si>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</si>
  <si>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</si>
  <si>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</si>
  <si>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</si>
  <si>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</si>
  <si>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</si>
  <si>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</si>
  <si>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</si>
  <si>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</si>
  <si>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</si>
  <si>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</si>
  <si>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</si>
  <si>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</si>
  <si>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</si>
  <si>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</si>
  <si>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</si>
  <si>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</si>
  <si>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</si>
  <si>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</si>
  <si>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</si>
  <si>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</si>
  <si>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</si>
  <si>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</si>
  <si>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</si>
  <si>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</si>
  <si>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</si>
  <si>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</si>
  <si>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</si>
  <si>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</si>
  <si>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</si>
  <si>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</si>
  <si>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</si>
  <si>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</si>
  <si>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</si>
  <si>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</si>
  <si>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</si>
  <si>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</si>
  <si>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</si>
  <si>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</si>
  <si>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</si>
  <si>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</si>
  <si>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</si>
  <si>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</si>
  <si>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</si>
  <si>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</si>
  <si>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</si>
  <si>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</si>
  <si>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</si>
  <si>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</si>
  <si>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</si>
  <si>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</si>
  <si>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</si>
  <si>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</si>
  <si>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</si>
  <si>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</si>
  <si>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</si>
  <si>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</si>
  <si>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</si>
  <si>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</si>
  <si>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</si>
  <si>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</si>
  <si>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</si>
  <si>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</si>
  <si>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</si>
  <si>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</si>
  <si>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</si>
  <si>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</si>
  <si>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</si>
  <si>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</si>
  <si>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</si>
  <si>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</si>
  <si>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</si>
  <si>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</si>
  <si>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</si>
  <si>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</si>
  <si>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</si>
  <si>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</si>
  <si>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</si>
  <si>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</si>
  <si>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</si>
  <si>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</si>
  <si>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</si>
  <si>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</si>
  <si>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</si>
  <si>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</si>
  <si>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</si>
  <si>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</si>
  <si>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</si>
  <si>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</si>
  <si>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</si>
  <si>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</si>
  <si>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</si>
  <si>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</si>
  <si>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</si>
  <si>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</si>
  <si>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</si>
  <si>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</si>
  <si>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</si>
  <si>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</si>
  <si>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</si>
  <si>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</si>
  <si>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</si>
  <si>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</si>
  <si>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</si>
  <si>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</si>
  <si>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</si>
  <si>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</si>
  <si>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</si>
  <si>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</si>
  <si>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</si>
  <si>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</si>
  <si>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</si>
  <si>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</si>
  <si>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</si>
  <si>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</si>
  <si>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</si>
  <si>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</si>
  <si>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</si>
  <si>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</si>
  <si>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</si>
  <si>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</si>
  <si>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</si>
  <si>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</si>
  <si>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</si>
  <si>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</si>
  <si>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</si>
  <si>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</si>
  <si>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</si>
  <si>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</si>
  <si>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</si>
  <si>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</si>
  <si>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</si>
  <si>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</si>
  <si>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</si>
  <si>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</si>
  <si>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</si>
  <si>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</si>
  <si>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</si>
  <si>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</si>
  <si>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</si>
  <si>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</si>
  <si>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</si>
  <si>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</si>
  <si>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</si>
  <si>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</si>
  <si>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</si>
  <si>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</si>
  <si>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</si>
  <si>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</si>
  <si>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</si>
  <si>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</si>
  <si>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</si>
  <si>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</si>
  <si>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</si>
  <si>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</si>
  <si>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</si>
  <si>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</si>
  <si>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</si>
  <si>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</si>
  <si>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</si>
  <si>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</si>
  <si>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</si>
  <si>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</si>
  <si>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</si>
  <si>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</si>
  <si>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</si>
  <si>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</si>
  <si>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</si>
  <si>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</si>
  <si>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</si>
  <si>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</si>
  <si>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</si>
  <si>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</si>
  <si>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</si>
  <si>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</si>
  <si>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</si>
  <si>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</si>
  <si>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</si>
  <si>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</si>
  <si>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</si>
  <si>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</si>
  <si>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</si>
  <si>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</si>
  <si>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</si>
  <si>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</si>
  <si>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</si>
  <si>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</si>
  <si>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</si>
  <si>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</si>
  <si>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</si>
  <si>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</si>
  <si>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</si>
  <si>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</si>
  <si>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</si>
  <si>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</si>
  <si>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</si>
  <si>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</si>
  <si>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</si>
  <si>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</si>
  <si>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</si>
  <si>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</si>
  <si>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</si>
  <si>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</si>
  <si>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</si>
  <si>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</si>
  <si>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</si>
  <si>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</si>
  <si>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</si>
  <si>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</si>
  <si>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</si>
  <si>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</si>
  <si>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</si>
  <si>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</si>
  <si>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</si>
  <si>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</si>
  <si>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</si>
  <si>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</si>
  <si>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</si>
  <si>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</si>
  <si>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</si>
  <si>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</si>
  <si>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</si>
  <si>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</si>
  <si>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</si>
  <si>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</si>
  <si>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</si>
  <si>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</si>
  <si>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</si>
  <si>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</si>
  <si>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</si>
  <si>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</si>
  <si>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</si>
  <si>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</si>
  <si>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</si>
  <si>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</si>
  <si>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</si>
  <si>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</si>
  <si>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</si>
  <si>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</si>
  <si>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</si>
  <si>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</si>
  <si>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</si>
  <si>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</si>
  <si>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</si>
  <si>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</si>
  <si>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</si>
  <si>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</si>
  <si>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</si>
  <si>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</si>
  <si>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</si>
  <si>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</si>
  <si>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</si>
  <si>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</si>
  <si>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</si>
  <si>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</si>
  <si>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</si>
  <si>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</si>
  <si>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</si>
  <si>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</si>
  <si>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</si>
  <si>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</si>
  <si>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</si>
  <si>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</si>
  <si>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</si>
  <si>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</si>
  <si>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</si>
  <si>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</si>
  <si>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</si>
  <si>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</si>
  <si>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</si>
  <si>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</si>
  <si>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</si>
  <si>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</si>
  <si>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</si>
  <si>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</si>
  <si>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</si>
  <si>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</si>
  <si>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</si>
  <si>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</si>
  <si>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</si>
  <si>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</si>
  <si>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</si>
  <si>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</si>
  <si>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</si>
  <si>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</si>
  <si>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</si>
  <si>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</si>
  <si>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</si>
  <si>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</si>
  <si>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</si>
  <si>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</si>
  <si>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</si>
  <si>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</si>
  <si>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</si>
  <si>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</si>
  <si>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</si>
  <si>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</si>
  <si>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</si>
  <si>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</si>
  <si>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</si>
  <si>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</si>
  <si>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</si>
  <si>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</si>
  <si>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</si>
  <si>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</si>
  <si>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</si>
  <si>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</si>
  <si>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</si>
  <si>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</si>
  <si>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</si>
  <si>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</si>
  <si>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</si>
  <si>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</si>
  <si>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</si>
  <si>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</si>
  <si>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</si>
  <si>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</si>
  <si>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</si>
  <si>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</si>
  <si>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</si>
  <si>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</si>
  <si>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</si>
  <si>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</si>
  <si>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</si>
  <si>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</si>
  <si>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</si>
  <si>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</si>
  <si>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</si>
  <si>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</si>
  <si>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</si>
  <si>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</si>
  <si>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</si>
  <si>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</si>
  <si>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</si>
  <si>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</si>
  <si>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</si>
  <si>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</si>
  <si>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</si>
  <si>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</si>
  <si>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</si>
  <si>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</si>
  <si>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</si>
  <si>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</si>
  <si>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</si>
  <si>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</si>
  <si>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</si>
  <si>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</si>
  <si>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</si>
  <si>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</si>
  <si>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</si>
  <si>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</si>
  <si>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</si>
  <si>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</si>
  <si>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</si>
  <si>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</si>
  <si>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</si>
  <si>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</si>
  <si>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</si>
  <si>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</si>
  <si>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</si>
  <si>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</si>
  <si>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</si>
  <si>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</si>
  <si>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</si>
  <si>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</si>
  <si>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</si>
  <si>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</si>
  <si>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</si>
  <si>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</si>
  <si>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</si>
  <si>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</si>
  <si>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</si>
  <si>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</si>
  <si>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</si>
  <si>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</si>
  <si>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</si>
  <si>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</si>
  <si>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</si>
  <si>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</si>
  <si>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</si>
  <si>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</si>
  <si>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</si>
  <si>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</si>
  <si>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</si>
  <si>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</si>
  <si>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</si>
  <si>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</si>
  <si>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</si>
  <si>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</si>
  <si>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</si>
  <si>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</si>
  <si>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</si>
  <si>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</si>
  <si>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</si>
  <si>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</si>
  <si>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</si>
  <si>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</si>
  <si>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</si>
  <si>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</si>
  <si>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</si>
  <si>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</si>
  <si>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</si>
  <si>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</si>
  <si>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</si>
  <si>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</si>
  <si>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</si>
  <si>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</si>
  <si>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</si>
  <si>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</si>
  <si>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</si>
  <si>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</si>
  <si>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</si>
  <si>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</si>
  <si>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</si>
  <si>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</si>
  <si>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</si>
  <si>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</si>
  <si>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</si>
  <si>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</si>
  <si>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</si>
  <si>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</si>
  <si>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</si>
  <si>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</si>
  <si>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</si>
  <si>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</si>
  <si>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</si>
  <si>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</si>
  <si>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</si>
  <si>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</si>
  <si>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</si>
  <si>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</si>
  <si>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</si>
  <si>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</si>
  <si>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</si>
  <si>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</si>
  <si>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</si>
  <si>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</si>
  <si>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</si>
  <si>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</si>
  <si>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</si>
  <si>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</si>
  <si>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</si>
  <si>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</si>
  <si>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</si>
  <si>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</si>
  <si>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</si>
  <si>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</si>
  <si>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</si>
  <si>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</si>
  <si>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</si>
  <si>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</si>
  <si>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</si>
  <si>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</si>
  <si>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</si>
  <si>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</si>
  <si>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</si>
  <si>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</si>
  <si>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</si>
  <si>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</si>
  <si>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</si>
  <si>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</si>
  <si>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</si>
  <si>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</si>
  <si>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</si>
  <si>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</si>
  <si>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</si>
  <si>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</si>
  <si>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</si>
  <si>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</si>
  <si>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</si>
  <si>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</si>
  <si>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</si>
  <si>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</si>
  <si>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</si>
  <si>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</si>
  <si>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</si>
  <si>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</si>
  <si>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</si>
  <si>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</si>
  <si>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</si>
  <si>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</si>
  <si>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</si>
  <si>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</si>
  <si>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</si>
  <si>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</si>
  <si>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</si>
  <si>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</si>
  <si>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</si>
  <si>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</si>
  <si>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</si>
  <si>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</si>
  <si>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</si>
  <si>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</si>
  <si>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</si>
  <si>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</si>
  <si>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</si>
  <si>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</si>
  <si>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</si>
  <si>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</si>
  <si>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</si>
  <si>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</si>
  <si>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</si>
  <si>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</si>
  <si>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</si>
  <si>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</si>
  <si>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</si>
  <si>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</si>
  <si>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</si>
  <si>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</si>
  <si>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</si>
  <si>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</si>
  <si>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</si>
  <si>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</si>
  <si>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</si>
  <si>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</si>
  <si>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</si>
  <si>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</si>
  <si>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</si>
  <si>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</si>
  <si>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</si>
  <si>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</si>
  <si>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</si>
  <si>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</si>
  <si>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</si>
  <si>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</si>
  <si>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</si>
  <si>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</si>
  <si>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</si>
  <si>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</si>
  <si>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</si>
  <si>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</si>
  <si>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</si>
  <si>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</si>
  <si>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</si>
  <si>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</si>
  <si>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</si>
  <si>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</si>
  <si>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</si>
  <si>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</si>
  <si>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</si>
  <si>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</si>
  <si>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</si>
  <si>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</si>
  <si>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</si>
  <si>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</si>
  <si>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</si>
  <si>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</si>
  <si>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</si>
  <si>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</si>
  <si>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</si>
  <si>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</si>
  <si>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</si>
  <si>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</si>
  <si>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</si>
  <si>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</si>
  <si>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</si>
  <si>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</si>
  <si>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</si>
  <si>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</si>
  <si>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</si>
  <si>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</si>
  <si>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</si>
  <si>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</si>
  <si>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</si>
  <si>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</si>
  <si>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</si>
  <si>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</si>
  <si>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</si>
  <si>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</si>
  <si>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</si>
  <si>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</si>
  <si>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</si>
  <si>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</si>
  <si>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</si>
  <si>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</si>
  <si>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</si>
  <si>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</si>
  <si>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</si>
  <si>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</si>
  <si>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</si>
  <si>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</si>
  <si>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</si>
  <si>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</si>
  <si>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</si>
  <si>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</si>
  <si>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</si>
  <si>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</si>
  <si>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</si>
  <si>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</si>
  <si>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</si>
  <si>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</si>
  <si>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</si>
  <si>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</si>
  <si>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</si>
  <si>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</si>
  <si>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</si>
  <si>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</si>
  <si>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</si>
  <si>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</si>
  <si>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</si>
  <si>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</si>
  <si>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</si>
  <si>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</si>
  <si>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</si>
  <si>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</si>
  <si>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</si>
  <si>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</si>
  <si>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</si>
  <si>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</si>
  <si>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</si>
  <si>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</si>
  <si>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</si>
  <si>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</si>
  <si>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</si>
  <si>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</si>
  <si>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</si>
  <si>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</si>
  <si>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</si>
  <si>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</si>
  <si>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</si>
  <si>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</si>
  <si>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</si>
  <si>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</si>
  <si>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</si>
  <si>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</si>
  <si>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</si>
  <si>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</si>
  <si>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</si>
  <si>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</si>
  <si>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</si>
  <si>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</si>
  <si>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</si>
  <si>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</si>
  <si>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</si>
  <si>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</si>
  <si>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</si>
  <si>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</si>
  <si>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</si>
  <si>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</si>
  <si>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</si>
  <si>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</si>
  <si>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</si>
  <si>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</si>
  <si>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</si>
  <si>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</si>
  <si>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</si>
  <si>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</si>
  <si>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</si>
  <si>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</si>
  <si>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</si>
  <si>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</si>
  <si>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</si>
  <si>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</si>
  <si>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</si>
  <si>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</si>
  <si>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</si>
  <si>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</si>
  <si>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</si>
  <si>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</si>
  <si>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</si>
  <si>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</si>
  <si>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</si>
  <si>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</si>
  <si>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</si>
  <si>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</si>
  <si>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</si>
  <si>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</si>
  <si>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</si>
  <si>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</si>
  <si>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</si>
  <si>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</si>
  <si>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</si>
  <si>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</si>
  <si>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</si>
  <si>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</si>
  <si>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</si>
  <si>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</si>
  <si>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</si>
  <si>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</si>
  <si>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</si>
  <si>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</si>
  <si>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</si>
  <si>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</si>
  <si>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</si>
  <si>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</si>
  <si>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</si>
  <si>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</si>
  <si>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</si>
  <si>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</si>
  <si>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</si>
  <si>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</si>
  <si>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</si>
  <si>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</si>
  <si>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</si>
  <si>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</si>
  <si>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</si>
  <si>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</si>
  <si>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</si>
  <si>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</si>
  <si>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</si>
  <si>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</si>
  <si>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</si>
  <si>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</si>
  <si>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</si>
  <si>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</si>
  <si>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</si>
  <si>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</si>
  <si>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</si>
  <si>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</si>
  <si>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</si>
  <si>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</si>
  <si>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</si>
  <si>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</si>
  <si>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</si>
  <si>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</si>
  <si>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</si>
  <si>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</si>
  <si>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</si>
  <si>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</si>
  <si>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</si>
  <si>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</si>
  <si>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</si>
  <si>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</si>
  <si>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</si>
  <si>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</si>
  <si>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</si>
  <si>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</si>
  <si>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</si>
  <si>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</si>
  <si>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</si>
  <si>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</si>
  <si>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</si>
  <si>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</si>
  <si>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</si>
  <si>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</si>
  <si>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</si>
  <si>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</si>
  <si>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</si>
  <si>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</si>
  <si>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</si>
  <si>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</si>
  <si>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</si>
  <si>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</si>
  <si>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</si>
  <si>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</si>
  <si>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</si>
  <si>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</si>
  <si>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</si>
  <si>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</si>
  <si>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</si>
  <si>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</si>
  <si>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</si>
  <si>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</si>
  <si>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</si>
  <si>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</si>
  <si>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</si>
  <si>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</si>
  <si>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</si>
  <si>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</si>
  <si>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</si>
  <si>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</si>
  <si>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</si>
  <si>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</si>
  <si>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</si>
  <si>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</si>
  <si>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</si>
  <si>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</si>
  <si>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</si>
  <si>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</si>
  <si>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</si>
  <si>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</si>
  <si>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</si>
  <si>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</si>
  <si>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</si>
  <si>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</si>
  <si>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</si>
  <si>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</si>
  <si>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</si>
  <si>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</si>
  <si>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</si>
  <si>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</si>
  <si>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</si>
  <si>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</si>
  <si>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</si>
  <si>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</si>
  <si>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</si>
  <si>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</si>
  <si>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</si>
  <si>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</si>
  <si>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</si>
  <si>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</si>
  <si>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</si>
  <si>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</si>
  <si>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</si>
  <si>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</si>
  <si>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</si>
  <si>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</si>
  <si>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</si>
  <si>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</si>
  <si>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</si>
  <si>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</si>
  <si>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</si>
  <si>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</si>
  <si>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</si>
  <si>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</si>
  <si>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</si>
  <si>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</si>
  <si>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</si>
  <si>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</si>
  <si>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</si>
  <si>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</si>
  <si>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</si>
  <si>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</si>
  <si>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</si>
  <si>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</si>
  <si>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</si>
  <si>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</si>
  <si>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</si>
  <si>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</si>
  <si>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</si>
  <si>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</si>
  <si>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</si>
  <si>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</si>
  <si>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</si>
  <si>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</si>
  <si>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</si>
  <si>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</si>
  <si>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</si>
  <si>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</si>
  <si>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</si>
  <si>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</si>
  <si>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</si>
  <si>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</si>
  <si>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</si>
  <si>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</si>
  <si>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</si>
  <si>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</si>
  <si>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</si>
  <si>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</si>
  <si>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</si>
  <si>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</si>
  <si>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</si>
  <si>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</si>
  <si>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</si>
  <si>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</si>
  <si>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</si>
  <si>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</si>
  <si>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</si>
  <si>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</si>
  <si>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</si>
  <si>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</si>
  <si>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</si>
  <si>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</si>
  <si>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</si>
  <si>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</si>
  <si>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</si>
  <si>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</si>
  <si>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</si>
  <si>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</si>
  <si>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</si>
  <si>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</si>
  <si>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</si>
  <si>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</si>
  <si>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</si>
  <si>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</si>
  <si>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</si>
  <si>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</si>
  <si>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</si>
  <si>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</si>
  <si>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</si>
  <si>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</si>
  <si>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</si>
  <si>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</si>
  <si>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</si>
  <si>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</si>
  <si>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</si>
  <si>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</si>
  <si>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</si>
  <si>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</si>
  <si>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</si>
  <si>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</si>
  <si>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</si>
  <si>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</si>
  <si>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</si>
  <si>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</si>
  <si>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</si>
  <si>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</si>
  <si>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</si>
  <si>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</si>
  <si>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</si>
  <si>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</si>
  <si>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</si>
  <si>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</si>
  <si>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</si>
  <si>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</si>
  <si>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</si>
  <si>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</si>
  <si>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</si>
  <si>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</si>
  <si>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</si>
  <si>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</si>
  <si>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</si>
  <si>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</si>
  <si>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</si>
  <si>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</si>
  <si>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</si>
  <si>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</si>
  <si>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</si>
  <si>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</si>
  <si>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</si>
  <si>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</si>
  <si>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</si>
  <si>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</si>
  <si>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</si>
  <si>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</si>
  <si>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</si>
  <si>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</si>
  <si>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</si>
  <si>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</si>
  <si>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</si>
  <si>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</si>
  <si>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</si>
  <si>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</si>
  <si>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</si>
  <si>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</si>
  <si>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</si>
  <si>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</si>
  <si>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</si>
  <si>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</si>
  <si>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</si>
  <si>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</si>
  <si>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</si>
  <si>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</si>
  <si>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</si>
  <si>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</si>
  <si>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</si>
  <si>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</si>
  <si>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</si>
  <si>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</si>
  <si>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</si>
  <si>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</si>
  <si>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</si>
  <si>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</si>
  <si>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</si>
  <si>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</si>
  <si>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</si>
  <si>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</si>
  <si>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</si>
  <si>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</si>
  <si>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</si>
  <si>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</si>
  <si>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</si>
  <si>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</si>
  <si>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</si>
  <si>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</si>
  <si>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</si>
  <si>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</si>
  <si>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</si>
  <si>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</si>
  <si>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</si>
  <si>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</si>
  <si>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</si>
  <si>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</si>
  <si>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</si>
  <si>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</si>
  <si>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</si>
  <si>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</si>
  <si>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</si>
  <si>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</si>
  <si>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</si>
  <si>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</si>
  <si>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</si>
  <si>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</si>
  <si>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</si>
  <si>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</si>
  <si>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</si>
  <si>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</si>
  <si>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</si>
  <si>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</si>
  <si>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</si>
  <si>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</si>
  <si>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</si>
  <si>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</si>
  <si>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</si>
  <si>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</si>
  <si>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</si>
  <si>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</si>
  <si>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</si>
  <si>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</si>
  <si>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</si>
  <si>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</si>
  <si>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</si>
  <si>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</si>
  <si>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</si>
  <si>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</si>
  <si>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</si>
  <si>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</si>
  <si>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</si>
  <si>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</si>
  <si>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</si>
  <si>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</si>
  <si>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</si>
  <si>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</si>
  <si>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</si>
  <si>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</si>
  <si>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</si>
  <si>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</si>
  <si>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</si>
  <si>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</si>
  <si>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</si>
  <si>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</si>
  <si>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</si>
  <si>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</si>
  <si>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</si>
  <si>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</si>
  <si>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</si>
  <si>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</si>
  <si>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</si>
  <si>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</si>
  <si>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</si>
  <si>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</si>
  <si>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</si>
  <si>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</si>
  <si>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</si>
  <si>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</si>
  <si>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</si>
  <si>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</si>
  <si>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</si>
  <si>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</si>
  <si>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</si>
  <si>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</si>
  <si>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</si>
  <si>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</si>
  <si>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</si>
  <si>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</si>
  <si>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</si>
  <si>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</si>
  <si>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</si>
  <si>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</si>
  <si>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</si>
  <si>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</si>
  <si>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</si>
  <si>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</si>
  <si>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</si>
  <si>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</si>
  <si>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</si>
  <si>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</si>
  <si>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</si>
  <si>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</si>
  <si>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</si>
  <si>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</si>
  <si>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</si>
  <si>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</si>
  <si>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</si>
  <si>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</si>
  <si>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</si>
  <si>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</si>
  <si>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</si>
  <si>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</si>
  <si>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</si>
  <si>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</si>
  <si>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</si>
  <si>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</si>
  <si>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</si>
  <si>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</si>
  <si>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</si>
  <si>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</si>
  <si>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</si>
  <si>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</si>
  <si>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</si>
  <si>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</si>
  <si>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</si>
  <si>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</si>
  <si>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</si>
  <si>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</si>
  <si>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</si>
  <si>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</si>
  <si>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</si>
  <si>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</si>
  <si>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</si>
  <si>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</si>
  <si>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</si>
  <si>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</si>
  <si>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</si>
  <si>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</si>
  <si>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</si>
  <si>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</si>
  <si>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</si>
  <si>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</si>
  <si>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</si>
  <si>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</si>
  <si>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</si>
  <si>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</si>
  <si>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</si>
  <si>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</si>
  <si>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</si>
  <si>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</si>
  <si>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</si>
  <si>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</si>
  <si>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</si>
  <si>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</si>
  <si>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</si>
  <si>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</si>
  <si>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</si>
  <si>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</si>
  <si>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</si>
  <si>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</si>
  <si>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</si>
  <si>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</si>
  <si>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</si>
  <si>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</si>
  <si>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</si>
  <si>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</si>
  <si>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</si>
  <si>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</si>
  <si>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</si>
  <si>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</si>
  <si>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</si>
  <si>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</si>
  <si>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</si>
  <si>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</si>
  <si>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</si>
  <si>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</si>
  <si>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</si>
  <si>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</si>
  <si>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</si>
  <si>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</si>
  <si>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</si>
  <si>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</si>
  <si>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</si>
  <si>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</si>
  <si>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</si>
  <si>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</si>
  <si>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</si>
  <si>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</si>
  <si>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</si>
  <si>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</si>
  <si>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</si>
  <si>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</si>
  <si>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</si>
  <si>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</si>
  <si>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</si>
  <si>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</si>
  <si>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</si>
  <si>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</si>
  <si>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</si>
  <si>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</si>
  <si>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</si>
  <si>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</si>
  <si>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</si>
  <si>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</si>
  <si>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</si>
  <si>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</si>
  <si>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</si>
  <si>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</si>
  <si>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</si>
  <si>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</si>
  <si>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</si>
  <si>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</si>
  <si>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</si>
  <si>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</si>
  <si>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</si>
  <si>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</si>
  <si>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</si>
  <si>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</si>
  <si>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</si>
  <si>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</si>
  <si>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</si>
  <si>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</si>
  <si>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</si>
  <si>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</si>
  <si>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</si>
  <si>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</si>
  <si>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</si>
  <si>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</si>
  <si>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</si>
  <si>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</si>
  <si>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</si>
  <si>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</si>
  <si>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</si>
  <si>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</si>
  <si>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</si>
  <si>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</si>
  <si>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</si>
  <si>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</si>
  <si>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</si>
  <si>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</si>
  <si>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</si>
  <si>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</si>
  <si>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</si>
  <si>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</si>
  <si>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</si>
  <si>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</si>
  <si>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</si>
  <si>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</si>
  <si>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</si>
  <si>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</si>
  <si>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</si>
  <si>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</si>
  <si>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</si>
  <si>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</si>
  <si>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</si>
  <si>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</si>
  <si>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</si>
  <si>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</si>
  <si>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</si>
  <si>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</si>
  <si>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</si>
  <si>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</si>
  <si>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</si>
  <si>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</si>
  <si>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</si>
  <si>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</si>
  <si>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</si>
  <si>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</si>
  <si>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</si>
  <si>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</si>
  <si>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</si>
  <si>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</si>
  <si>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</si>
  <si>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</si>
  <si>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</si>
  <si>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</si>
  <si>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</si>
  <si>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</si>
  <si>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</si>
  <si>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</si>
  <si>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</si>
  <si>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</si>
  <si>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</si>
  <si>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</si>
  <si>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</si>
  <si>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</si>
  <si>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</si>
  <si>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</si>
  <si>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</si>
  <si>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</si>
  <si>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</si>
  <si>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</si>
  <si>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</si>
  <si>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</si>
  <si>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</si>
  <si>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</si>
  <si>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</si>
  <si>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</si>
  <si>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</si>
  <si>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</si>
  <si>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</si>
  <si>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</si>
  <si>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</si>
  <si>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</si>
  <si>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</si>
  <si>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</si>
  <si>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</si>
  <si>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</si>
  <si>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</si>
  <si>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</si>
  <si>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</si>
  <si>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</si>
  <si>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</si>
  <si>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</si>
  <si>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</si>
  <si>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</si>
  <si>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</si>
  <si>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</si>
  <si>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</si>
  <si>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</si>
  <si>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</si>
  <si>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</si>
  <si>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</si>
  <si>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</si>
  <si>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</si>
  <si>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</si>
  <si>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</si>
  <si>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</si>
  <si>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</si>
  <si>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</si>
  <si>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</si>
  <si>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</si>
  <si>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</si>
  <si>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</si>
  <si>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</si>
  <si>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</si>
  <si>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</si>
  <si>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</si>
  <si>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</si>
  <si>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</si>
  <si>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</si>
  <si>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</si>
  <si>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</si>
  <si>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</si>
  <si>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</si>
  <si>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</si>
  <si>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</si>
  <si>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</si>
  <si>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</si>
  <si>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</si>
  <si>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</si>
  <si>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</si>
  <si>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</si>
  <si>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</si>
  <si>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</si>
  <si>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</si>
  <si>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</si>
  <si>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</si>
  <si>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</si>
  <si>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</si>
  <si>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</si>
  <si>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</si>
  <si>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</si>
  <si>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</si>
  <si>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</si>
  <si>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</si>
  <si>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</si>
  <si>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</si>
  <si>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</si>
  <si>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</si>
  <si>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</si>
  <si>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</si>
  <si>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</si>
  <si>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</si>
  <si>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</si>
  <si>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</si>
  <si>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</si>
  <si>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</si>
  <si>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</si>
  <si>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</si>
  <si>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</si>
  <si>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</si>
  <si>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</si>
  <si>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</si>
  <si>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</si>
  <si>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</si>
  <si>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</si>
  <si>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</si>
  <si>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</si>
  <si>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</si>
  <si>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</si>
  <si>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</si>
  <si>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</si>
  <si>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</si>
  <si>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</si>
  <si>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</si>
  <si>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</si>
  <si>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</si>
  <si>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</si>
  <si>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</si>
  <si>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</si>
  <si>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</si>
  <si>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</si>
  <si>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</si>
  <si>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</si>
  <si>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</si>
  <si>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</si>
  <si>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</si>
  <si>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</si>
  <si>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</si>
  <si>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</si>
  <si>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</si>
  <si>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</si>
  <si>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</si>
  <si>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</si>
  <si>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</si>
  <si>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</si>
  <si>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</si>
  <si>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</si>
  <si>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</si>
  <si>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</si>
  <si>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</si>
  <si>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</si>
  <si>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</si>
  <si>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</si>
  <si>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</si>
  <si>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</si>
  <si>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</si>
  <si>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</si>
  <si>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</si>
  <si>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</si>
  <si>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</si>
  <si>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</si>
  <si>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</si>
  <si>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</si>
  <si>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</si>
  <si>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</si>
  <si>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</si>
  <si>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</si>
  <si>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</si>
  <si>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</si>
  <si>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</si>
  <si>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</si>
  <si>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</si>
  <si>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</si>
  <si>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</si>
  <si>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</si>
  <si>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</si>
  <si>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</si>
  <si>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</si>
  <si>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</si>
  <si>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</si>
  <si>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</si>
  <si>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</si>
  <si>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</si>
  <si>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</si>
  <si>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</si>
  <si>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</si>
  <si>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</si>
  <si>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</si>
  <si>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</si>
  <si>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</si>
  <si>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</si>
  <si>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</si>
  <si>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</si>
  <si>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</si>
  <si>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</si>
  <si>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</si>
  <si>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</si>
  <si>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</si>
  <si>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</si>
  <si>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</si>
  <si>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</si>
  <si>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</si>
  <si>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</si>
  <si>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</si>
  <si>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</si>
  <si>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</si>
  <si>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</si>
  <si>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</si>
  <si>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</si>
  <si>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</si>
  <si>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</si>
  <si>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</si>
  <si>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</si>
  <si>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</si>
  <si>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</si>
  <si>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</si>
  <si>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</si>
  <si>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</si>
  <si>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</si>
  <si>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</si>
  <si>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</si>
  <si>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</si>
  <si>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</si>
  <si>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</si>
  <si>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</si>
  <si>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</si>
  <si>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</si>
  <si>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</si>
  <si>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</si>
  <si>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</si>
  <si>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</si>
  <si>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</si>
  <si>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</si>
  <si>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</si>
  <si>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</si>
  <si>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</si>
  <si>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</si>
  <si>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</si>
  <si>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</si>
  <si>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</si>
  <si>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</si>
  <si>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</si>
  <si>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</si>
  <si>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</si>
  <si>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</si>
  <si>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</si>
  <si>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</si>
  <si>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</si>
  <si>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</si>
  <si>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</si>
  <si>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</si>
  <si>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</si>
  <si>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</si>
  <si>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</si>
  <si>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</si>
  <si>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</si>
  <si>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</si>
  <si>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</si>
  <si>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</si>
  <si>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</si>
  <si>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</si>
  <si>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</si>
  <si>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</si>
  <si>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</si>
  <si>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</si>
  <si>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</si>
  <si>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</si>
  <si>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</si>
  <si>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</si>
  <si>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</si>
  <si>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</si>
  <si>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</si>
  <si>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</si>
  <si>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</si>
  <si>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</si>
  <si>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</si>
  <si>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</si>
  <si>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</si>
  <si>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</si>
  <si>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</si>
  <si>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</si>
  <si>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</si>
  <si>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</si>
  <si>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</si>
  <si>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</si>
  <si>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</si>
  <si>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</si>
  <si>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</si>
  <si>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</si>
  <si>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</si>
  <si>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</si>
  <si>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</si>
  <si>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</si>
  <si>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</si>
  <si>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</si>
  <si>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</si>
  <si>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</si>
  <si>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</si>
  <si>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</si>
  <si>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</si>
  <si>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</si>
  <si>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</si>
  <si>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</si>
  <si>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</si>
  <si>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</si>
  <si>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</si>
  <si>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</si>
  <si>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</si>
  <si>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</si>
  <si>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</si>
  <si>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</si>
  <si>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</si>
  <si>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</si>
  <si>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</si>
  <si>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</si>
  <si>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</si>
  <si>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</si>
  <si>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</si>
  <si>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</si>
  <si>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</si>
  <si>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</si>
  <si>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</si>
  <si>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</si>
  <si>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</si>
  <si>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</si>
  <si>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</si>
  <si>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</si>
  <si>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</si>
  <si>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</si>
  <si>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</si>
  <si>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</si>
  <si>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</si>
  <si>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</si>
  <si>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</si>
  <si>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</si>
  <si>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</si>
  <si>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</si>
  <si>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</si>
  <si>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</si>
  <si>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</si>
  <si>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</si>
  <si>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</si>
  <si>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</si>
  <si>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</si>
  <si>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</si>
  <si>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</si>
  <si>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</si>
  <si>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</si>
  <si>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</si>
  <si>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</si>
  <si>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</si>
  <si>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</si>
  <si>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</si>
  <si>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</si>
  <si>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</si>
  <si>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</si>
  <si>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</si>
  <si>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</si>
  <si>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</si>
  <si>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</si>
  <si>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</si>
  <si>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</si>
  <si>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</si>
  <si>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</si>
  <si>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</si>
  <si>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</si>
  <si>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</si>
  <si>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</si>
  <si>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</si>
  <si>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</si>
  <si>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</si>
  <si>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</si>
  <si>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</si>
  <si>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</si>
  <si>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</si>
  <si>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</si>
  <si>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</si>
  <si>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</si>
  <si>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</si>
  <si>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</si>
  <si>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</si>
  <si>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</si>
  <si>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</si>
  <si>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</si>
  <si>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</si>
  <si>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</si>
  <si>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</si>
  <si>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</si>
  <si>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</si>
  <si>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</si>
  <si>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</si>
  <si>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</si>
  <si>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</si>
  <si>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</si>
  <si>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</si>
  <si>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</si>
  <si>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</si>
  <si>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</si>
  <si>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</si>
  <si>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</si>
  <si>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</si>
  <si>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</si>
  <si>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</si>
  <si>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</si>
  <si>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</si>
  <si>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</si>
  <si>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</si>
  <si>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</si>
  <si>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</si>
  <si>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</si>
  <si>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</si>
  <si>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</si>
  <si>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</si>
  <si>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</si>
  <si>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</si>
  <si>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</si>
  <si>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</si>
  <si>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</si>
  <si>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</si>
  <si>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</si>
  <si>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</si>
  <si>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</si>
  <si>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</si>
  <si>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</si>
  <si>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</si>
  <si>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</si>
  <si>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</si>
  <si>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</si>
  <si>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</si>
  <si>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</si>
  <si>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</si>
  <si>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</si>
  <si>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</si>
  <si>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</si>
  <si>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</si>
  <si>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</si>
  <si>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</si>
  <si>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</si>
  <si>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</si>
  <si>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</si>
  <si>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</si>
  <si>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</si>
  <si>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</si>
  <si>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</si>
  <si>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</si>
  <si>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</si>
  <si>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</si>
  <si>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</si>
  <si>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</si>
  <si>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</si>
  <si>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</si>
  <si>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</si>
  <si>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</si>
  <si>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</si>
  <si>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</si>
  <si>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</si>
  <si>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</si>
  <si>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</si>
  <si>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</si>
  <si>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</si>
  <si>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</si>
  <si>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</si>
  <si>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</si>
  <si>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</si>
  <si>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</si>
  <si>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</si>
  <si>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</si>
  <si>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</si>
  <si>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</si>
  <si>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</si>
  <si>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</si>
  <si>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</si>
  <si>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</si>
  <si>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</si>
  <si>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</si>
  <si>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</si>
  <si>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</si>
  <si>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</si>
  <si>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</si>
  <si>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</si>
  <si>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</si>
  <si>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</si>
  <si>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</si>
  <si>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</si>
  <si>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</si>
  <si>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</si>
  <si>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</si>
  <si>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</si>
  <si>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</si>
  <si>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</si>
  <si>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</si>
  <si>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</si>
  <si>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</si>
  <si>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</si>
  <si>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</si>
  <si>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</si>
  <si>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</si>
  <si>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</si>
  <si>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</si>
  <si>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</si>
  <si>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</si>
  <si>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</si>
  <si>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</si>
  <si>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</si>
  <si>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</si>
  <si>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</si>
  <si>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</si>
  <si>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</si>
  <si>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</si>
  <si>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</si>
  <si>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</si>
  <si>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</si>
  <si>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</si>
  <si>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</si>
  <si>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</si>
  <si>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</si>
  <si>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</si>
  <si>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</si>
  <si>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</si>
  <si>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</si>
  <si>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</si>
  <si>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</si>
  <si>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</si>
  <si>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</si>
  <si>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</si>
  <si>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</si>
  <si>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</si>
  <si>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</si>
  <si>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</si>
  <si>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</si>
  <si>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</si>
  <si>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</si>
  <si>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</si>
  <si>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</si>
  <si>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</si>
  <si>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</si>
  <si>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</si>
  <si>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</si>
  <si>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</si>
  <si>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</si>
  <si>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</si>
  <si>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</si>
  <si>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</si>
  <si>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</si>
  <si>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</si>
  <si>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</si>
  <si>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</si>
  <si>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</si>
  <si>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</si>
  <si>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</si>
  <si>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</si>
  <si>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</si>
  <si>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</si>
  <si>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</si>
  <si>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</si>
  <si>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</si>
  <si>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</si>
  <si>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</si>
  <si>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</si>
  <si>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</si>
  <si>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</si>
  <si>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</si>
  <si>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</si>
  <si>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</si>
  <si>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</si>
  <si>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</si>
  <si>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</si>
  <si>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</si>
  <si>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</si>
  <si>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</si>
  <si>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</si>
  <si>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</si>
  <si>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</si>
  <si>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</si>
  <si>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</si>
  <si>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</si>
  <si>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</si>
  <si>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</si>
  <si>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</si>
  <si>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</si>
  <si>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</si>
  <si>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</si>
  <si>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</si>
  <si>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</si>
  <si>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</si>
  <si>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</si>
  <si>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</si>
  <si>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</si>
  <si>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</si>
  <si>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</si>
  <si>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</si>
  <si>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</si>
  <si>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</si>
  <si>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</si>
  <si>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</si>
  <si>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</si>
  <si>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</si>
  <si>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</si>
  <si>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</si>
  <si>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</si>
  <si>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</si>
  <si>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</si>
  <si>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</si>
  <si>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</si>
  <si>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</si>
  <si>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</si>
  <si>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</si>
  <si>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</si>
  <si>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</si>
  <si>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</si>
  <si>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</si>
  <si>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</si>
  <si>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</si>
  <si>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</si>
  <si>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</si>
  <si>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</si>
  <si>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</si>
  <si>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</si>
  <si>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</si>
  <si>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</si>
  <si>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</si>
  <si>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</si>
  <si>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</si>
  <si>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</si>
  <si>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</si>
  <si>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</si>
  <si>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</si>
  <si>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</si>
  <si>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</si>
  <si>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</si>
  <si>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</si>
  <si>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</si>
  <si>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</si>
  <si>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</si>
  <si>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</si>
  <si>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</si>
  <si>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</si>
  <si>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</si>
  <si>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</si>
  <si>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</si>
  <si>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</si>
  <si>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</si>
  <si>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</si>
  <si>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</si>
  <si>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</si>
  <si>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</si>
  <si>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</si>
  <si>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</si>
  <si>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</si>
  <si>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</si>
  <si>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</si>
  <si>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</si>
  <si>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</si>
  <si>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</si>
  <si>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</si>
  <si>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</si>
  <si>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</si>
  <si>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</si>
  <si>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</si>
  <si>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</si>
  <si>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</si>
  <si>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</si>
  <si>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</si>
  <si>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</si>
  <si>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</si>
  <si>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</si>
  <si>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</si>
  <si>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</si>
  <si>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</si>
  <si>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</si>
  <si>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</si>
  <si>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</si>
  <si>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</si>
  <si>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</si>
  <si>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</si>
  <si>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</si>
  <si>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</si>
  <si>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</si>
  <si>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</si>
  <si>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</si>
  <si>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</si>
  <si>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</si>
  <si>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</si>
  <si>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</si>
  <si>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</si>
  <si>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</si>
  <si>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</si>
  <si>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</si>
  <si>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</si>
  <si>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</si>
  <si>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</si>
  <si>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</si>
  <si>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</si>
  <si>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</si>
  <si>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</si>
  <si>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</si>
  <si>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</si>
  <si>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</si>
  <si>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</si>
  <si>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</si>
  <si>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</si>
  <si>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</si>
  <si>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</si>
  <si>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</si>
  <si>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</si>
  <si>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</si>
  <si>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</si>
  <si>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</si>
  <si>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</si>
  <si>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</si>
  <si>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</si>
  <si>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</si>
  <si>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</si>
  <si>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</si>
  <si>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</si>
  <si>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</si>
  <si>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</si>
  <si>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</si>
  <si>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</si>
  <si>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</si>
  <si>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</si>
  <si>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</si>
  <si>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</si>
  <si>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</si>
  <si>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</si>
  <si>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</si>
  <si>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</si>
  <si>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</si>
  <si>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</si>
  <si>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</si>
  <si>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</si>
  <si>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</si>
  <si>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</si>
  <si>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</si>
  <si>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</si>
  <si>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</si>
  <si>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</si>
  <si>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</si>
  <si>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</si>
  <si>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</si>
  <si>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</si>
  <si>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</si>
  <si>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</si>
  <si>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</si>
  <si>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</si>
  <si>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</si>
  <si>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</si>
  <si>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</si>
  <si>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</si>
  <si>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</si>
  <si>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</si>
  <si>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</si>
  <si>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</si>
  <si>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</si>
  <si>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</si>
  <si>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</si>
  <si>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</si>
  <si>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</si>
  <si>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</si>
  <si>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</si>
  <si>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</si>
  <si>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</si>
  <si>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</si>
  <si>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</si>
  <si>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</si>
  <si>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</si>
  <si>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</si>
  <si>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</si>
  <si>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</si>
  <si>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</si>
  <si>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</si>
  <si>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</si>
  <si>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</si>
  <si>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</si>
  <si>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</si>
  <si>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</si>
  <si>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</si>
  <si>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</si>
  <si>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</si>
  <si>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</si>
  <si>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</si>
  <si>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</si>
  <si>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</si>
  <si>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</si>
  <si>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</si>
  <si>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</si>
  <si>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</si>
  <si>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</si>
  <si>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</si>
  <si>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</si>
  <si>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</si>
  <si>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</si>
  <si>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</si>
  <si>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</si>
  <si>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</si>
  <si>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</si>
  <si>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</si>
  <si>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</si>
  <si>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</si>
  <si>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</si>
  <si>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</si>
  <si>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</si>
  <si>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</si>
  <si>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</si>
  <si>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</si>
  <si>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</si>
  <si>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</si>
  <si>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</si>
  <si>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</si>
  <si>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</si>
  <si>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</si>
  <si>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</si>
  <si>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</si>
  <si>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</si>
  <si>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</si>
  <si>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</si>
  <si>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</si>
  <si>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</si>
  <si>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</si>
  <si>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</si>
  <si>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</si>
  <si>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</si>
  <si>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</si>
  <si>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</si>
  <si>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</si>
  <si>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</si>
  <si>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</si>
  <si>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</si>
  <si>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</si>
  <si>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</si>
  <si>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</si>
  <si>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</si>
  <si>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</si>
  <si>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</si>
  <si>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</si>
  <si>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</si>
  <si>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</si>
  <si>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</si>
  <si>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</si>
  <si>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</si>
  <si>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</si>
  <si>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</si>
  <si>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</si>
  <si>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</si>
  <si>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</si>
  <si>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</si>
  <si>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</si>
  <si>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</si>
  <si>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</si>
  <si>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</si>
  <si>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</si>
  <si>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</si>
  <si>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</si>
  <si>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</si>
  <si>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</si>
  <si>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</si>
  <si>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</si>
  <si>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</si>
  <si>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</si>
  <si>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</si>
  <si>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</si>
  <si>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</si>
  <si>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</si>
  <si>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</si>
  <si>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</si>
  <si>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</si>
  <si>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</si>
  <si>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</si>
  <si>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</si>
  <si>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</si>
  <si>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</si>
  <si>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</si>
  <si>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</si>
  <si>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</si>
  <si>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</si>
  <si>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</si>
  <si>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</si>
  <si>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</si>
  <si>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</si>
  <si>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</si>
  <si>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</si>
  <si>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</si>
  <si>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</si>
  <si>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</si>
  <si>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</si>
  <si>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</si>
  <si>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</si>
  <si>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</si>
  <si>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</si>
  <si>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</si>
  <si>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</si>
  <si>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</si>
  <si>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</si>
  <si>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</si>
  <si>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</si>
  <si>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</si>
  <si>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</si>
  <si>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</si>
  <si>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</si>
  <si>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</si>
  <si>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</si>
  <si>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</si>
  <si>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</si>
  <si>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</si>
  <si>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</si>
  <si>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</si>
  <si>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</si>
  <si>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</si>
  <si>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</si>
  <si>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</si>
  <si>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</si>
  <si>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</si>
  <si>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</si>
  <si>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</si>
  <si>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</si>
  <si>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</si>
  <si>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</si>
  <si>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</si>
  <si>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</si>
  <si>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</si>
  <si>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</si>
  <si>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</si>
  <si>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</si>
  <si>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</si>
  <si>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</si>
  <si>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</si>
  <si>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</si>
  <si>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</si>
  <si>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</si>
  <si>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</si>
  <si>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</si>
  <si>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</si>
  <si>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</si>
  <si>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</si>
  <si>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</si>
  <si>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</si>
  <si>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</si>
  <si>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</si>
  <si>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</si>
  <si>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</si>
  <si>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</si>
  <si>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</si>
  <si>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</si>
  <si>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</si>
  <si>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</si>
  <si>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</si>
  <si>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</si>
  <si>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</si>
  <si>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</si>
  <si>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</si>
  <si>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</si>
  <si>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</si>
  <si>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</si>
  <si>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</si>
  <si>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</si>
  <si>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</si>
  <si>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</si>
  <si>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</si>
  <si>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</si>
  <si>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</si>
  <si>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</si>
  <si>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</si>
  <si>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</si>
  <si>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</si>
  <si>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</si>
  <si>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</si>
  <si>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</si>
  <si>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</si>
  <si>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</si>
  <si>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</si>
  <si>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</si>
  <si>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</si>
  <si>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</si>
  <si>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</si>
  <si>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</si>
  <si>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</si>
  <si>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</si>
  <si>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</si>
  <si>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</si>
  <si>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</si>
  <si>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</si>
  <si>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</si>
  <si>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</si>
  <si>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</si>
  <si>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</si>
  <si>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</si>
  <si>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</si>
  <si>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</si>
  <si>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</si>
  <si>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</si>
  <si>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</si>
  <si>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</si>
  <si>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</si>
  <si>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</si>
  <si>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</si>
  <si>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</si>
  <si>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</si>
  <si>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</si>
  <si>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</si>
  <si>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</si>
  <si>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</si>
  <si>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</si>
  <si>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</si>
  <si>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</si>
  <si>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</si>
  <si>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</si>
  <si>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</si>
  <si>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</si>
  <si>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</si>
  <si>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</si>
  <si>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</si>
  <si>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</si>
  <si>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</si>
  <si>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</si>
  <si>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</si>
  <si>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</si>
  <si>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</si>
  <si>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</si>
  <si>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</si>
  <si>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</si>
  <si>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</si>
  <si>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</si>
  <si>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</si>
  <si>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</si>
  <si>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</si>
  <si>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</si>
  <si>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</si>
  <si>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</si>
  <si>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</si>
  <si>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</si>
  <si>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</si>
  <si>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</si>
  <si>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</si>
  <si>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</si>
  <si>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</si>
  <si>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</si>
  <si>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</si>
  <si>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</si>
  <si>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</si>
  <si>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</si>
  <si>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</si>
  <si>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</si>
  <si>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</si>
  <si>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</si>
  <si>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</si>
  <si>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</si>
  <si>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</si>
  <si>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</si>
  <si>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</si>
  <si>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</si>
  <si>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</si>
  <si>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</si>
  <si>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</si>
  <si>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</si>
  <si>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</si>
  <si>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</si>
  <si>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</si>
  <si>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</si>
  <si>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</si>
  <si>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</si>
  <si>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</si>
  <si>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</si>
  <si>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</si>
  <si>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</si>
  <si>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</si>
  <si>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</si>
  <si>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</si>
  <si>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</si>
  <si>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</si>
  <si>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</si>
  <si>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</si>
  <si>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</si>
  <si>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</si>
  <si>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</si>
  <si>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</si>
  <si>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</si>
  <si>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</si>
  <si>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</si>
  <si>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</si>
  <si>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</si>
  <si>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</si>
  <si>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</si>
  <si>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</si>
  <si>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</si>
  <si>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</si>
  <si>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</si>
  <si>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</si>
  <si>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</si>
  <si>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</si>
  <si>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</si>
  <si>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</si>
  <si>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</si>
  <si>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</si>
  <si>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</si>
  <si>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</si>
  <si>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</si>
  <si>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</si>
  <si>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</si>
  <si>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</si>
  <si>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</si>
  <si>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</si>
  <si>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</si>
  <si>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</si>
  <si>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</si>
  <si>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</si>
  <si>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</si>
  <si>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</si>
  <si>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</si>
  <si>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</si>
  <si>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</si>
  <si>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</si>
  <si>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</si>
  <si>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</si>
  <si>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</si>
  <si>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</si>
  <si>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</si>
  <si>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</si>
  <si>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</si>
  <si>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</si>
  <si>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</si>
  <si>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</si>
  <si>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</si>
  <si>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</si>
  <si>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</si>
  <si>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</si>
  <si>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</si>
  <si>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</si>
  <si>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</si>
  <si>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</si>
  <si>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</si>
  <si>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</si>
  <si>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</si>
  <si>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</si>
  <si>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</si>
  <si>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</si>
  <si>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</si>
  <si>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</si>
  <si>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</si>
  <si>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</si>
  <si>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</si>
  <si>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</si>
  <si>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</si>
  <si>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</si>
  <si>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</si>
  <si>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</si>
  <si>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</si>
  <si>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</si>
  <si>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</si>
  <si>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</si>
  <si>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</si>
  <si>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</si>
  <si>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</si>
  <si>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</si>
  <si>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</si>
  <si>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</si>
  <si>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</si>
  <si>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</si>
  <si>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</si>
  <si>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</si>
  <si>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</si>
  <si>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</si>
  <si>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</si>
  <si>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</si>
  <si>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</si>
  <si>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</si>
  <si>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</si>
  <si>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</si>
  <si>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</si>
  <si>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</si>
  <si>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</si>
  <si>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</si>
  <si>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</si>
  <si>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</si>
  <si>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</si>
  <si>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</si>
  <si>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</si>
  <si>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</si>
  <si>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</si>
  <si>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</si>
  <si>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</si>
  <si>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</si>
  <si>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</si>
  <si>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</si>
  <si>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</si>
  <si>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</si>
  <si>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</si>
  <si>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</si>
  <si>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</si>
  <si>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</si>
  <si>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</si>
  <si>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</si>
  <si>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</si>
  <si>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</si>
  <si>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</si>
  <si>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</si>
  <si>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</si>
  <si>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</si>
  <si>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</si>
  <si>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</si>
  <si>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</si>
  <si>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</si>
  <si>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</si>
  <si>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</si>
  <si>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</si>
  <si>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</si>
  <si>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</si>
  <si>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</si>
  <si>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</si>
  <si>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</si>
  <si>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</si>
  <si>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</si>
  <si>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</si>
  <si>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</si>
  <si>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</si>
  <si>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</si>
  <si>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</si>
  <si>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</si>
  <si>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</si>
  <si>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</si>
  <si>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</si>
  <si>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</si>
  <si>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</si>
  <si>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</si>
  <si>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</si>
  <si>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</si>
  <si>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</si>
  <si>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</si>
  <si>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</si>
  <si>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</si>
  <si>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</si>
  <si>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</si>
  <si>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</si>
  <si>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</si>
  <si>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</si>
  <si>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</si>
  <si>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</si>
  <si>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</si>
  <si>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</si>
  <si>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</si>
  <si>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</si>
  <si>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</si>
  <si>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</si>
  <si>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</si>
  <si>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</si>
  <si>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</si>
  <si>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</si>
  <si>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</si>
  <si>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</si>
  <si>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</si>
  <si>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</si>
  <si>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</si>
  <si>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</si>
  <si>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</si>
  <si>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</si>
  <si>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</si>
  <si>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</si>
  <si>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</si>
  <si>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</si>
  <si>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</si>
  <si>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</si>
  <si>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</si>
  <si>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</si>
  <si>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</si>
  <si>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</si>
  <si>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</si>
  <si>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</si>
  <si>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</si>
  <si>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</si>
  <si>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</si>
  <si>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</si>
  <si>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</si>
  <si>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</si>
  <si>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</si>
  <si>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</si>
  <si>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</si>
  <si>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</si>
  <si>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</si>
  <si>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</si>
  <si>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</si>
  <si>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</si>
  <si>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</si>
  <si>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</si>
  <si>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</si>
  <si>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</si>
  <si>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</si>
  <si>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</si>
  <si>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</si>
  <si>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</si>
  <si>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</si>
  <si>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</si>
  <si>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</si>
  <si>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</si>
  <si>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</si>
  <si>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</si>
  <si>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</si>
  <si>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</si>
  <si>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</si>
  <si>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</si>
  <si>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</si>
  <si>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</si>
  <si>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</si>
  <si>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</si>
  <si>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</si>
  <si>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</si>
  <si>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</si>
  <si>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</si>
  <si>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</si>
  <si>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</si>
  <si>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</si>
  <si>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</si>
  <si>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</si>
  <si>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</si>
  <si>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</si>
  <si>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</si>
  <si>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</si>
  <si>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</si>
  <si>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</si>
  <si>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</si>
  <si>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</si>
  <si>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</si>
  <si>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</si>
  <si>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</si>
  <si>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</si>
  <si>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</si>
  <si>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</si>
  <si>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</si>
  <si>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</si>
  <si>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</si>
  <si>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</si>
  <si>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</si>
  <si>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</si>
  <si>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</si>
  <si>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</si>
  <si>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</si>
  <si>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</si>
  <si>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</si>
  <si>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</si>
  <si>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</si>
  <si>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</si>
  <si>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</si>
  <si>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</si>
  <si>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</si>
  <si>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</si>
  <si>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</si>
  <si>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</si>
  <si>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</si>
  <si>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</si>
  <si>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</si>
  <si>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</si>
  <si>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</si>
  <si>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</si>
  <si>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</si>
  <si>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</si>
  <si>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</si>
  <si>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</si>
  <si>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</si>
  <si>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</si>
  <si>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</si>
  <si>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</si>
  <si>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</si>
  <si>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</si>
  <si>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</si>
  <si>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</si>
  <si>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</si>
  <si>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</si>
  <si>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</si>
  <si>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</si>
  <si>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</si>
  <si>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</si>
  <si>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</si>
  <si>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</si>
  <si>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</si>
  <si>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</si>
  <si>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</si>
  <si>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</si>
  <si>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</si>
  <si>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</si>
  <si>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</si>
  <si>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</si>
  <si>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</si>
  <si>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</si>
  <si>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</si>
  <si>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</si>
  <si>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</si>
  <si>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</si>
  <si>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</si>
  <si>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</si>
  <si>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</si>
  <si>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</si>
  <si>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</si>
  <si>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</si>
  <si>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</si>
  <si>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</si>
  <si>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</si>
  <si>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</si>
  <si>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</si>
  <si>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</si>
  <si>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</si>
  <si>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</si>
  <si>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</si>
  <si>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</si>
  <si>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</si>
  <si>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</si>
  <si>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</si>
  <si>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</si>
  <si>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</si>
  <si>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</si>
  <si>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</si>
  <si>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</si>
  <si>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</si>
  <si>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</si>
  <si>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</si>
  <si>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</si>
  <si>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</si>
  <si>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</si>
  <si>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</si>
  <si>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</si>
  <si>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</si>
  <si>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</si>
  <si>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</si>
  <si>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</si>
  <si>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</si>
  <si>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</si>
  <si>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</si>
  <si>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</si>
  <si>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</si>
  <si>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</si>
  <si>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</si>
  <si>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</si>
  <si>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</si>
  <si>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</si>
  <si>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</si>
  <si>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</si>
  <si>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</si>
  <si>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</si>
  <si>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</si>
  <si>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</si>
  <si>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</si>
  <si>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</si>
  <si>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</si>
  <si>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</si>
  <si>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</si>
  <si>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</si>
  <si>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</si>
  <si>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</si>
  <si>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</si>
  <si>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</si>
  <si>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</si>
  <si>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</si>
  <si>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</si>
  <si>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</si>
  <si>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</si>
  <si>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</si>
  <si>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</si>
  <si>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</si>
  <si>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</si>
  <si>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</si>
  <si>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</si>
  <si>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</si>
  <si>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</si>
  <si>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</si>
  <si>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</si>
  <si>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</si>
  <si>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</si>
  <si>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</si>
  <si>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</si>
  <si>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</si>
  <si>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</si>
  <si>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</si>
  <si>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</si>
  <si>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</si>
  <si>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</si>
  <si>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</si>
  <si>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</si>
  <si>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</si>
  <si>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</si>
  <si>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</si>
  <si>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</si>
  <si>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</si>
  <si>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</si>
  <si>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</si>
  <si>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</si>
  <si>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</si>
  <si>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</si>
  <si>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</si>
  <si>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</si>
  <si>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</si>
  <si>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</si>
  <si>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</si>
  <si>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</si>
  <si>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</si>
  <si>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</si>
  <si>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</si>
  <si>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</si>
  <si>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</si>
  <si>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</si>
  <si>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</si>
  <si>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</si>
  <si>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</si>
  <si>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</si>
  <si>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</si>
  <si>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</si>
  <si>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</si>
  <si>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</si>
  <si>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</si>
  <si>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</si>
  <si>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</si>
  <si>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</si>
  <si>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</si>
  <si>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</si>
  <si>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</si>
  <si>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</si>
  <si>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</si>
  <si>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</si>
  <si>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</si>
  <si>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</si>
  <si>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</si>
  <si>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</si>
  <si>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</si>
  <si>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</si>
  <si>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</si>
  <si>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</si>
  <si>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</si>
  <si>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</si>
  <si>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</si>
  <si>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</si>
  <si>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</si>
  <si>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</si>
  <si>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</si>
  <si>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</si>
  <si>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</si>
  <si>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</si>
  <si>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</si>
  <si>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</si>
  <si>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</si>
  <si>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</si>
  <si>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</si>
  <si>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</si>
  <si>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</si>
  <si>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</si>
  <si>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</si>
  <si>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</si>
  <si>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</si>
  <si>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</si>
  <si>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</si>
  <si>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</si>
  <si>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</si>
  <si>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</si>
  <si>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</si>
  <si>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</si>
  <si>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</si>
  <si>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</si>
  <si>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</si>
  <si>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</si>
  <si>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</si>
  <si>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</si>
  <si>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</si>
  <si>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</si>
  <si>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</si>
  <si>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</si>
  <si>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</si>
  <si>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</si>
  <si>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</si>
  <si>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</si>
  <si>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</si>
  <si>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</si>
  <si>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</si>
  <si>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</si>
  <si>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</si>
  <si>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</si>
  <si>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</si>
  <si>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</si>
  <si>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</si>
  <si>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</si>
  <si>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</si>
  <si>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</si>
  <si>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</si>
  <si>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</si>
  <si>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</si>
  <si>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</si>
  <si>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</si>
  <si>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</si>
  <si>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</si>
  <si>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</si>
  <si>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</si>
  <si>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</si>
  <si>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</si>
  <si>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</si>
  <si>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</si>
  <si>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</si>
  <si>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</si>
  <si>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</si>
  <si>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</si>
  <si>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</si>
  <si>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</si>
  <si>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</si>
  <si>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</si>
  <si>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</si>
  <si>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</si>
  <si>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</si>
  <si>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</si>
  <si>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</si>
  <si>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</si>
  <si>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</si>
  <si>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</si>
  <si>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</si>
  <si>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</si>
  <si>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</si>
  <si>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</si>
  <si>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</si>
  <si>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</si>
  <si>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</si>
  <si>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</si>
  <si>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</si>
  <si>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</si>
  <si>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</si>
  <si>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</si>
  <si>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</si>
  <si>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</si>
  <si>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</si>
  <si>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</si>
  <si>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</si>
  <si>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</si>
  <si>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</si>
  <si>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</si>
  <si>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</si>
  <si>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</si>
  <si>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</si>
  <si>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</si>
  <si>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</si>
  <si>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</si>
  <si>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</si>
  <si>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</si>
  <si>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</si>
  <si>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</si>
  <si>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</si>
  <si>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</si>
  <si>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</si>
  <si>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</si>
  <si>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</si>
  <si>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</si>
  <si>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</si>
  <si>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</si>
  <si>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</si>
  <si>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</si>
  <si>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</si>
  <si>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</si>
  <si>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</si>
  <si>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</si>
  <si>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</si>
  <si>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</si>
  <si>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</si>
  <si>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</si>
  <si>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</si>
  <si>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</si>
  <si>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</si>
  <si>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</si>
  <si>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</si>
  <si>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</si>
  <si>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</si>
  <si>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</si>
  <si>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</si>
  <si>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</si>
  <si>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</si>
  <si>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</si>
  <si>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</si>
  <si>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</si>
  <si>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</si>
  <si>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</si>
  <si>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</si>
  <si>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</si>
  <si>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</si>
  <si>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</si>
  <si>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</si>
  <si>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</si>
  <si>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</si>
  <si>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</si>
  <si>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</si>
  <si>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</si>
  <si>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</si>
  <si>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</si>
  <si>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</si>
  <si>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</si>
  <si>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</si>
  <si>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</si>
  <si>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</si>
  <si>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</si>
  <si>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</si>
  <si>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</si>
  <si>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</si>
  <si>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</si>
  <si>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</si>
  <si>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</si>
  <si>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</si>
  <si>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</si>
  <si>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</si>
  <si>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</si>
  <si>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</si>
  <si>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</si>
  <si>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</si>
  <si>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</si>
  <si>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</si>
  <si>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</si>
  <si>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</si>
  <si>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</si>
  <si>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</si>
  <si>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</si>
  <si>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</si>
  <si>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</si>
  <si>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</si>
  <si>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</si>
  <si>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</si>
  <si>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</si>
  <si>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</si>
  <si>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</si>
  <si>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</si>
  <si>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</si>
  <si>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</si>
  <si>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</si>
  <si>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</si>
  <si>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</si>
  <si>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</si>
  <si>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</si>
  <si>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</si>
  <si>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</si>
  <si>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</si>
  <si>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</si>
  <si>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</si>
  <si>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</si>
  <si>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</si>
  <si>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</si>
  <si>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</si>
  <si>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</si>
  <si>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</si>
  <si>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</si>
  <si>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</si>
  <si>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</si>
  <si>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</si>
  <si>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</si>
  <si>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</si>
  <si>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</si>
  <si>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</si>
  <si>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</si>
  <si>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</si>
  <si>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</si>
  <si>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</si>
  <si>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</si>
  <si>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</si>
  <si>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</si>
  <si>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</si>
  <si>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</si>
  <si>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</si>
  <si>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</si>
  <si>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</si>
  <si>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</si>
  <si>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</si>
  <si>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</si>
  <si>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</si>
  <si>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</si>
  <si>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</si>
  <si>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</si>
  <si>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</si>
  <si>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</si>
  <si>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</si>
  <si>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</si>
  <si>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</si>
  <si>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</si>
  <si>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</si>
  <si>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</si>
  <si>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</si>
  <si>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</si>
  <si>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</si>
  <si>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</si>
  <si>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</si>
  <si>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</si>
  <si>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</si>
  <si>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</si>
  <si>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</si>
  <si>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</si>
  <si>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</si>
  <si>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</si>
  <si>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</si>
  <si>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</si>
  <si>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</si>
  <si>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</si>
  <si>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</si>
  <si>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</si>
  <si>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</si>
  <si>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</si>
  <si>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</si>
  <si>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</si>
  <si>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</si>
  <si>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</si>
  <si>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</si>
  <si>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</si>
  <si>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</si>
  <si>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</si>
  <si>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</si>
  <si>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</si>
  <si>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</si>
  <si>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</si>
  <si>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</si>
  <si>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</si>
  <si>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</si>
  <si>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</si>
  <si>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</si>
  <si>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</si>
  <si>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</si>
  <si>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</si>
  <si>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</si>
  <si>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</si>
  <si>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</si>
  <si>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</si>
  <si>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</si>
  <si>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</si>
  <si>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</si>
  <si>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</si>
  <si>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</si>
  <si>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</si>
  <si>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</si>
  <si>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</si>
  <si>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</si>
  <si>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</si>
  <si>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</si>
  <si>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</si>
  <si>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</si>
  <si>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</si>
  <si>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</si>
  <si>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</si>
  <si>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</si>
  <si>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</si>
  <si>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</si>
  <si>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</si>
  <si>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</si>
  <si>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</si>
  <si>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</si>
  <si>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</si>
  <si>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</si>
  <si>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</si>
  <si>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</si>
  <si>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</si>
  <si>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</si>
  <si>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</si>
  <si>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</si>
  <si>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</si>
  <si>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</si>
  <si>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</si>
  <si>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</si>
  <si>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</si>
  <si>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</si>
  <si>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</si>
  <si>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</si>
  <si>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</si>
  <si>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</si>
  <si>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</si>
  <si>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</si>
  <si>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</si>
  <si>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</si>
  <si>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</si>
  <si>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</si>
  <si>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</si>
  <si>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</si>
  <si>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</si>
  <si>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</si>
  <si>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</si>
  <si>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</si>
  <si>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</si>
  <si>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</si>
  <si>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</si>
  <si>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</si>
  <si>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</si>
  <si>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</si>
  <si>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</si>
  <si>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</si>
  <si>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</si>
  <si>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</si>
  <si>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</si>
  <si>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</si>
  <si>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</si>
  <si>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</si>
  <si>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</si>
  <si>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</si>
  <si>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</si>
  <si>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</si>
  <si>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</si>
  <si>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</si>
  <si>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</si>
  <si>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</si>
  <si>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</si>
  <si>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</si>
  <si>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</si>
  <si>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</si>
  <si>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</si>
  <si>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</si>
  <si>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</si>
  <si>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</si>
  <si>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</si>
  <si>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</si>
  <si>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</si>
  <si>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</si>
  <si>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</si>
  <si>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</si>
  <si>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</si>
  <si>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</si>
  <si>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</si>
  <si>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</si>
  <si>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</si>
  <si>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</si>
  <si>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</si>
  <si>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</si>
  <si>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</si>
  <si>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</si>
  <si>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</si>
  <si>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</si>
  <si>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</si>
  <si>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</si>
  <si>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</si>
  <si>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</si>
  <si>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</si>
  <si>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</si>
  <si>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</si>
  <si>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</si>
  <si>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</si>
  <si>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</si>
  <si>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</si>
  <si>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</si>
  <si>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</si>
  <si>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</si>
  <si>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</si>
  <si>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</si>
  <si>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</si>
  <si>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</si>
  <si>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</si>
  <si>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</si>
  <si>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</si>
  <si>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</si>
  <si>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</si>
  <si>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</si>
  <si>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</si>
  <si>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</si>
  <si>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</si>
  <si>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</si>
  <si>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</si>
  <si>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</si>
  <si>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</si>
  <si>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</si>
  <si>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</si>
  <si>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</si>
  <si>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</si>
  <si>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</si>
  <si>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</si>
  <si>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</si>
  <si>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</si>
  <si>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</si>
  <si>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</si>
  <si>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</si>
  <si>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</si>
  <si>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</si>
  <si>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</si>
  <si>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</si>
  <si>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</si>
  <si>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</si>
  <si>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</si>
  <si>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</si>
  <si>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</si>
  <si>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</si>
  <si>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</si>
  <si>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</si>
  <si>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</si>
  <si>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</si>
  <si>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</si>
  <si>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</si>
  <si>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</si>
  <si>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</si>
  <si>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</si>
  <si>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</si>
  <si>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</si>
  <si>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</si>
  <si>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</si>
  <si>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</si>
  <si>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</si>
  <si>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</si>
  <si>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</si>
  <si>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</si>
  <si>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</si>
  <si>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</si>
  <si>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</si>
  <si>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</si>
  <si>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</si>
  <si>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</si>
  <si>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</si>
  <si>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</si>
  <si>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</si>
  <si>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</si>
  <si>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</si>
  <si>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</si>
  <si>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</si>
  <si>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</si>
  <si>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</si>
  <si>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</si>
  <si>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</si>
  <si>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</si>
  <si>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</si>
  <si>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</si>
  <si>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</si>
  <si>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</si>
  <si>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</si>
  <si>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</si>
  <si>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</si>
  <si>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</si>
  <si>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</si>
  <si>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</si>
  <si>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</si>
  <si>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</si>
  <si>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</si>
  <si>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</si>
  <si>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</si>
  <si>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</si>
  <si>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</si>
  <si>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</si>
  <si>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</si>
  <si>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</si>
  <si>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</si>
  <si>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</si>
  <si>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</si>
  <si>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</si>
  <si>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</si>
  <si>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</si>
  <si>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</si>
  <si>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</si>
  <si>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</si>
  <si>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</si>
  <si>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</si>
  <si>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</si>
  <si>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</si>
  <si>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</si>
  <si>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</si>
  <si>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</si>
  <si>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</si>
  <si>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</si>
  <si>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</si>
  <si>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</si>
  <si>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</si>
  <si>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</si>
  <si>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</si>
  <si>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</si>
  <si>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</si>
  <si>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</si>
  <si>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</si>
  <si>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</si>
  <si>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</si>
  <si>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</si>
  <si>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</si>
  <si>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</si>
  <si>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</si>
  <si>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</si>
  <si>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</si>
  <si>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</si>
  <si>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</si>
  <si>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</si>
  <si>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</si>
  <si>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</si>
  <si>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</si>
  <si>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</si>
  <si>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</si>
  <si>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</si>
  <si>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</si>
  <si>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</si>
  <si>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</si>
  <si>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</si>
  <si>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</si>
  <si>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</si>
  <si>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</si>
  <si>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</si>
  <si>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</si>
  <si>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</si>
  <si>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</si>
  <si>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</si>
  <si>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</si>
  <si>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</si>
  <si>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</si>
  <si>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</si>
  <si>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</si>
  <si>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</si>
  <si>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</si>
  <si>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</si>
  <si>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</si>
  <si>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</si>
  <si>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</si>
  <si>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</si>
  <si>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</si>
  <si>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</si>
  <si>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</si>
  <si>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</si>
  <si>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</si>
  <si>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</si>
  <si>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</si>
  <si>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</si>
  <si>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</si>
  <si>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</si>
  <si>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</si>
  <si>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</si>
  <si>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</si>
  <si>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</si>
  <si>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</si>
  <si>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</si>
  <si>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</si>
  <si>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</si>
  <si>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</si>
  <si>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</si>
  <si>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</si>
  <si>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</si>
  <si>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</si>
  <si>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</si>
  <si>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</si>
  <si>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</si>
  <si>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</si>
  <si>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</si>
  <si>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</si>
  <si>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</si>
  <si>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</si>
  <si>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</si>
  <si>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</si>
  <si>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</si>
  <si>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</si>
  <si>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</si>
  <si>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</si>
  <si>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</si>
  <si>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</si>
  <si>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</si>
  <si>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</si>
  <si>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</si>
  <si>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</si>
  <si>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</si>
  <si>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</si>
  <si>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</si>
  <si>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</si>
  <si>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</si>
  <si>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</si>
  <si>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</si>
  <si>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</si>
  <si>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</si>
  <si>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</si>
  <si>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</si>
  <si>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</si>
  <si>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</si>
  <si>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</si>
  <si>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</si>
  <si>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</si>
  <si>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</si>
  <si>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</si>
  <si>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</si>
  <si>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</si>
  <si>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</si>
  <si>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</si>
  <si>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</si>
  <si>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</si>
  <si>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</si>
  <si>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</si>
  <si>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</si>
  <si>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</si>
  <si>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</si>
  <si>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</si>
  <si>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</si>
  <si>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</si>
  <si>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</si>
  <si>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</si>
  <si>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</si>
  <si>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</si>
  <si>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</si>
  <si>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</si>
  <si>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</si>
  <si>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</si>
  <si>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</si>
  <si>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</si>
  <si>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</si>
  <si>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</si>
  <si>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</si>
  <si>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</si>
  <si>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</si>
  <si>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</si>
  <si>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</si>
  <si>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</si>
  <si>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</si>
  <si>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</si>
  <si>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</si>
  <si>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</si>
  <si>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</si>
  <si>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</si>
  <si>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</si>
  <si>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</si>
  <si>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</si>
  <si>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</si>
  <si>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</si>
  <si>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</si>
  <si>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</si>
  <si>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</si>
  <si>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</si>
  <si>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</si>
  <si>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</si>
  <si>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</si>
  <si>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</si>
  <si>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</si>
  <si>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</si>
  <si>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</si>
  <si>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</si>
  <si>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</si>
  <si>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</si>
  <si>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</si>
  <si>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</si>
  <si>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</si>
  <si>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</si>
  <si>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</si>
  <si>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</si>
  <si>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</si>
  <si>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</si>
  <si>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</si>
  <si>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</si>
  <si>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</si>
  <si>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</si>
  <si>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</si>
  <si>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</si>
  <si>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</si>
  <si>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</si>
  <si>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</si>
  <si>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</si>
  <si>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</si>
  <si>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</si>
  <si>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</si>
  <si>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</si>
  <si>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</si>
  <si>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</si>
  <si>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</si>
  <si>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</si>
  <si>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</si>
  <si>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</si>
  <si>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</si>
  <si>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</si>
  <si>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</si>
  <si>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</si>
  <si>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</si>
  <si>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</si>
  <si>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</si>
  <si>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</si>
  <si>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</si>
  <si>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</si>
  <si>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</si>
  <si>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</si>
  <si>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</si>
  <si>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</si>
  <si>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</si>
  <si>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</si>
  <si>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</si>
  <si>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</si>
  <si>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</si>
  <si>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</si>
  <si>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</si>
  <si>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</si>
  <si>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</si>
  <si>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</si>
  <si>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</si>
  <si>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</si>
  <si>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</si>
  <si>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</si>
  <si>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</si>
  <si>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</si>
  <si>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</si>
  <si>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</si>
  <si>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</si>
  <si>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</si>
  <si>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</si>
  <si>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</si>
  <si>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</si>
  <si>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</si>
  <si>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</si>
  <si>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</si>
  <si>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</si>
  <si>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</si>
  <si>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</si>
  <si>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</si>
  <si>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</si>
  <si>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</si>
  <si>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</si>
  <si>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</si>
  <si>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</si>
  <si>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</si>
  <si>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</si>
  <si>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</si>
  <si>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</si>
  <si>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</si>
  <si>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</si>
  <si>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</si>
  <si>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</si>
  <si>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</si>
  <si>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</si>
  <si>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</si>
  <si>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</si>
  <si>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</si>
  <si>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</si>
  <si>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</si>
  <si>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</si>
  <si>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</si>
  <si>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</si>
  <si>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</si>
  <si>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</si>
  <si>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</si>
  <si>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</si>
  <si>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</si>
  <si>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</si>
  <si>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</si>
  <si>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</si>
  <si>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</si>
  <si>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</si>
  <si>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</si>
  <si>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</si>
  <si>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</si>
  <si>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</si>
  <si>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</si>
  <si>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</si>
  <si>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</si>
  <si>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</si>
  <si>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</si>
  <si>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</si>
  <si>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</si>
  <si>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</si>
  <si>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</si>
  <si>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</si>
  <si>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</si>
  <si>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</si>
  <si>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</si>
  <si>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</si>
  <si>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</si>
  <si>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</si>
  <si>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</si>
  <si>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</si>
  <si>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</si>
  <si>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</si>
  <si>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</si>
  <si>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</si>
  <si>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</si>
  <si>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</si>
  <si>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</si>
  <si>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</si>
  <si>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</si>
  <si>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</si>
  <si>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</si>
  <si>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</si>
  <si>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</si>
  <si>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</si>
  <si>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</si>
  <si>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</si>
  <si>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</si>
  <si>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</si>
  <si>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</si>
  <si>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</si>
  <si>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</si>
  <si>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</si>
  <si>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</si>
  <si>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</si>
  <si>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</si>
  <si>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</si>
  <si>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</si>
  <si>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</si>
  <si>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</si>
  <si>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</si>
  <si>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</si>
  <si>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</si>
  <si>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</si>
  <si>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</si>
  <si>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</si>
  <si>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</si>
  <si>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</si>
  <si>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</si>
  <si>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</si>
  <si>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</si>
  <si>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</si>
  <si>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</si>
  <si>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</si>
  <si>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</si>
  <si>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</si>
  <si>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</si>
  <si>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</si>
  <si>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</si>
  <si>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</si>
  <si>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</si>
  <si>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</si>
  <si>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</si>
  <si>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</si>
  <si>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</si>
  <si>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</si>
  <si>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</si>
  <si>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</si>
  <si>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</si>
  <si>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</si>
  <si>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</si>
  <si>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</si>
  <si>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</si>
  <si>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</si>
  <si>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</si>
  <si>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</si>
  <si>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</si>
  <si>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</si>
  <si>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</si>
  <si>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</si>
  <si>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</si>
  <si>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</si>
  <si>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</si>
  <si>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</si>
  <si>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</si>
  <si>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</si>
  <si>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</si>
  <si>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</si>
  <si>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</si>
  <si>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</si>
  <si>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</si>
  <si>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</si>
  <si>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</si>
  <si>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</si>
  <si>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</si>
  <si>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</si>
  <si>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</si>
  <si>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</si>
  <si>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</si>
  <si>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</si>
  <si>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</si>
  <si>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</si>
  <si>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</si>
  <si>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</si>
  <si>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</si>
  <si>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</si>
  <si>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</si>
  <si>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</si>
  <si>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</si>
  <si>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</si>
  <si>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</si>
  <si>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</si>
  <si>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</si>
  <si>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</si>
  <si>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</si>
  <si>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</si>
  <si>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</si>
  <si>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</si>
  <si>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</si>
  <si>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</si>
  <si>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</si>
  <si>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</si>
  <si>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</si>
  <si>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</si>
  <si>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</si>
  <si>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</si>
  <si>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</si>
  <si>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</si>
  <si>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</si>
  <si>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</si>
  <si>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</si>
  <si>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</si>
  <si>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</si>
  <si>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</si>
  <si>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</si>
  <si>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</si>
  <si>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</si>
  <si>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</si>
  <si>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</si>
  <si>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</si>
  <si>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</si>
  <si>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</si>
  <si>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</si>
  <si>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</si>
  <si>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</si>
  <si>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</si>
  <si>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</si>
  <si>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</si>
  <si>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</si>
  <si>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</si>
  <si>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</si>
  <si>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</si>
  <si>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</si>
  <si>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</si>
  <si>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</si>
  <si>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</si>
  <si>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</si>
  <si>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</si>
  <si>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</si>
  <si>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</si>
  <si>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</si>
  <si>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</si>
  <si>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</si>
  <si>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</si>
  <si>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</si>
  <si>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</si>
  <si>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</si>
  <si>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</si>
  <si>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</si>
  <si>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</si>
  <si>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</si>
  <si>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</si>
  <si>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</si>
  <si>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</si>
  <si>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</si>
  <si>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</si>
  <si>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</si>
  <si>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</si>
  <si>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</si>
  <si>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</si>
  <si>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</si>
  <si>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</si>
  <si>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</si>
  <si>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</si>
  <si>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</si>
  <si>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</si>
  <si>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</si>
  <si>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</si>
  <si>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</si>
  <si>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</si>
  <si>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</si>
  <si>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</si>
  <si>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</si>
  <si>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</si>
  <si>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</si>
  <si>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</si>
  <si>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</si>
  <si>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</si>
  <si>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</si>
  <si>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</si>
  <si>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</si>
  <si>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</si>
  <si>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</si>
  <si>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</si>
  <si>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</si>
  <si>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</si>
  <si>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</si>
  <si>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</si>
  <si>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</si>
  <si>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</si>
  <si>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</si>
  <si>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</si>
  <si>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</si>
  <si>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</si>
  <si>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</si>
  <si>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</si>
  <si>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</si>
  <si>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</si>
  <si>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</si>
  <si>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</si>
  <si>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</si>
  <si>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</si>
  <si>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</si>
  <si>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</si>
  <si>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</si>
  <si>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</si>
  <si>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</si>
  <si>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</si>
  <si>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</si>
  <si>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</si>
  <si>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</si>
  <si>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</si>
  <si>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</si>
  <si>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</si>
  <si>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</si>
  <si>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</si>
  <si>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</si>
  <si>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</si>
  <si>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</si>
  <si>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</si>
  <si>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</si>
  <si>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</si>
  <si>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</si>
  <si>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</si>
  <si>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</si>
  <si>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</si>
  <si>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</si>
  <si>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</si>
  <si>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</si>
  <si>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</si>
  <si>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</si>
  <si>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</si>
  <si>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</si>
  <si>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</si>
  <si>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</si>
  <si>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</si>
  <si>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</si>
  <si>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</si>
  <si>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</si>
  <si>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</si>
  <si>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</si>
  <si>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</si>
  <si>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</si>
  <si>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</si>
  <si>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</si>
  <si>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</si>
  <si>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</si>
  <si>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</si>
  <si>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</si>
  <si>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</si>
  <si>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</si>
  <si>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</si>
  <si>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</si>
  <si>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</si>
  <si>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</si>
  <si>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</si>
  <si>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</si>
  <si>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</si>
  <si>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</si>
  <si>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</si>
  <si>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</si>
  <si>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</si>
  <si>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</si>
  <si>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</si>
  <si>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</si>
  <si>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</si>
  <si>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</si>
  <si>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</si>
  <si>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</si>
  <si>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</si>
  <si>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</si>
  <si>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</si>
  <si>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</si>
  <si>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</si>
  <si>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</si>
  <si>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</si>
  <si>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</si>
  <si>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</si>
  <si>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</si>
  <si>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</si>
  <si>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</si>
  <si>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</si>
  <si>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</si>
  <si>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</si>
  <si>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</si>
  <si>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</si>
  <si>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</si>
  <si>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</si>
  <si>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</si>
  <si>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</si>
  <si>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</si>
  <si>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</si>
  <si>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</si>
  <si>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</si>
  <si>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</si>
  <si>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</si>
  <si>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</si>
  <si>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</si>
  <si>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</si>
  <si>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</si>
  <si>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</si>
  <si>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</si>
  <si>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</si>
  <si>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</si>
  <si>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</si>
  <si>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</si>
  <si>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</si>
  <si>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</si>
  <si>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</si>
  <si>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</si>
  <si>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</si>
  <si>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</si>
  <si>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</si>
  <si>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</si>
  <si>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</si>
  <si>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</si>
  <si>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</si>
  <si>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</si>
  <si>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</si>
  <si>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</si>
  <si>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</si>
  <si>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</si>
  <si>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</si>
  <si>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</si>
  <si>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</si>
  <si>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</si>
  <si>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</si>
  <si>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</si>
  <si>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</si>
  <si>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</si>
  <si>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</si>
  <si>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</si>
  <si>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</si>
  <si>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</si>
  <si>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</si>
  <si>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</si>
  <si>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</si>
  <si>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</si>
  <si>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</si>
  <si>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</si>
  <si>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</si>
  <si>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</si>
  <si>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</si>
  <si>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</si>
  <si>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</si>
  <si>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</si>
  <si>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</si>
  <si>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</si>
  <si>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</si>
  <si>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</si>
  <si>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</si>
  <si>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</si>
  <si>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</si>
  <si>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</si>
  <si>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</si>
  <si>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</si>
  <si>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</si>
  <si>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</si>
  <si>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</si>
  <si>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</si>
  <si>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</si>
  <si>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</si>
  <si>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</si>
  <si>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</si>
  <si>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</si>
  <si>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</si>
  <si>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</si>
  <si>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</si>
  <si>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</si>
  <si>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</si>
  <si>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</si>
  <si>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</si>
  <si>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</si>
  <si>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</si>
  <si>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</si>
  <si>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</si>
  <si>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</si>
  <si>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</si>
  <si>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</si>
  <si>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</si>
  <si>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</si>
  <si>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</si>
  <si>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</si>
  <si>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</si>
  <si>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</si>
  <si>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</si>
  <si>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</si>
  <si>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</si>
  <si>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</si>
  <si>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</si>
  <si>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</si>
  <si>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</si>
  <si>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</si>
  <si>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</si>
  <si>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</si>
  <si>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</si>
  <si>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</si>
  <si>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</si>
  <si>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</si>
  <si>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</si>
  <si>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</si>
  <si>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</si>
  <si>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</si>
  <si>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</si>
  <si>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</si>
  <si>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</si>
  <si>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</si>
  <si>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</si>
  <si>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</si>
  <si>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</si>
  <si>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</si>
  <si>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</si>
  <si>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</si>
  <si>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</si>
  <si>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</si>
  <si>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</si>
  <si>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</si>
  <si>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</si>
  <si>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</si>
  <si>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</si>
  <si>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</si>
  <si>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</si>
  <si>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</si>
  <si>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</si>
  <si>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</si>
  <si>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</si>
  <si>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</si>
  <si>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</si>
  <si>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</si>
  <si>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</si>
  <si>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</si>
  <si>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</si>
  <si>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</si>
  <si>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</si>
  <si>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</si>
  <si>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</si>
  <si>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</si>
  <si>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</si>
  <si>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</si>
  <si>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</si>
  <si>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</si>
  <si>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</si>
  <si>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</si>
  <si>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</si>
  <si>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</si>
  <si>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</si>
  <si>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</si>
  <si>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</si>
  <si>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</si>
  <si>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</si>
  <si>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</si>
  <si>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</si>
  <si>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</si>
  <si>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</si>
  <si>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</si>
  <si>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</si>
  <si>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</si>
  <si>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</si>
  <si>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</si>
  <si>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</si>
  <si>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</si>
  <si>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</si>
  <si>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</si>
  <si>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</si>
  <si>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</si>
  <si>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</si>
  <si>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</si>
  <si>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</si>
  <si>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</si>
  <si>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</si>
  <si>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</si>
  <si>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</si>
  <si>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</si>
  <si>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</si>
  <si>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</si>
  <si>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</si>
  <si>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</si>
  <si>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</si>
  <si>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</si>
  <si>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</si>
  <si>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</si>
  <si>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</si>
  <si>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</si>
  <si>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</si>
  <si>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</si>
  <si>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</si>
  <si>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</si>
  <si>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</si>
  <si>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</si>
  <si>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</si>
  <si>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</si>
  <si>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</si>
  <si>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</si>
  <si>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</si>
  <si>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</si>
  <si>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</si>
  <si>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</si>
  <si>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</si>
  <si>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</si>
  <si>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</si>
  <si>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</si>
  <si>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</si>
  <si>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</si>
  <si>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</si>
  <si>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</si>
  <si>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</si>
  <si>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</si>
  <si>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</si>
  <si>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</si>
  <si>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</si>
  <si>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</si>
  <si>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</si>
  <si>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</si>
  <si>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</si>
  <si>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</si>
  <si>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</si>
  <si>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</si>
  <si>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</si>
  <si>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</si>
  <si>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</si>
  <si>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</si>
  <si>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</si>
  <si>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</si>
  <si>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</si>
  <si>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</si>
  <si>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</si>
  <si>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</si>
  <si>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</si>
  <si>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</si>
  <si>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</si>
  <si>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</si>
  <si>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</si>
  <si>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</si>
  <si>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</si>
  <si>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</si>
  <si>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</si>
  <si>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</si>
  <si>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</si>
  <si>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</si>
  <si>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</si>
  <si>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</si>
  <si>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</si>
  <si>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</si>
  <si>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</si>
  <si>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</si>
  <si>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</si>
  <si>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</si>
  <si>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</si>
  <si>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</si>
  <si>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</si>
  <si>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</si>
  <si>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</si>
  <si>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</si>
  <si>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</si>
  <si>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</si>
  <si>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</si>
  <si>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</si>
  <si>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</si>
  <si>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</si>
  <si>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</si>
  <si>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</si>
  <si>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</si>
  <si>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</si>
  <si>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</si>
  <si>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</si>
  <si>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</si>
  <si>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</si>
  <si>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</si>
  <si>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</si>
  <si>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</si>
  <si>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</si>
  <si>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</si>
  <si>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</si>
  <si>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</si>
  <si>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</si>
  <si>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</si>
  <si>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</si>
  <si>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</si>
  <si>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</si>
  <si>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</si>
  <si>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</si>
  <si>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</si>
  <si>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</si>
  <si>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</si>
  <si>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</si>
  <si>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</si>
  <si>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</si>
  <si>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</si>
  <si>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</si>
  <si>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</si>
  <si>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</si>
  <si>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</si>
  <si>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</si>
  <si>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</si>
  <si>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</si>
  <si>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</si>
  <si>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</si>
  <si>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</si>
  <si>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</si>
  <si>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</si>
  <si>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</si>
  <si>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</si>
  <si>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</si>
  <si>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</si>
  <si>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</si>
  <si>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</si>
  <si>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</si>
  <si>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</si>
  <si>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</si>
  <si>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</si>
  <si>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</si>
  <si>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</si>
  <si>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</si>
  <si>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</si>
  <si>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</si>
  <si>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</si>
  <si>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</si>
  <si>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</si>
  <si>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</si>
  <si>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</si>
  <si>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</si>
  <si>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</si>
  <si>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</si>
  <si>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</si>
  <si>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</si>
  <si>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</si>
  <si>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</si>
  <si>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</si>
  <si>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</si>
  <si>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</si>
  <si>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</si>
  <si>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</si>
  <si>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</si>
  <si>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</si>
  <si>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</si>
  <si>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</si>
  <si>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</si>
  <si>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</si>
  <si>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</si>
  <si>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</si>
  <si>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</si>
  <si>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</si>
  <si>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</si>
  <si>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</si>
  <si>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</si>
  <si>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</si>
  <si>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</si>
  <si>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</si>
  <si>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</si>
  <si>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</si>
  <si>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</si>
  <si>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</si>
  <si>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</si>
  <si>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</si>
  <si>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</si>
  <si>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</si>
  <si>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</si>
  <si>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</si>
  <si>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</si>
  <si>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</si>
  <si>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</si>
  <si>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</si>
  <si>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</si>
  <si>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</si>
  <si>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</si>
  <si>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</si>
  <si>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</si>
  <si>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</si>
  <si>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</si>
  <si>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</si>
  <si>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</si>
  <si>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</si>
  <si>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</si>
  <si>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</si>
  <si>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</si>
  <si>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</si>
  <si>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</si>
  <si>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</si>
  <si>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</si>
  <si>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</si>
  <si>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</si>
  <si>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</si>
  <si>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</si>
  <si>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</si>
  <si>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</si>
  <si>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</si>
  <si>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</si>
  <si>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</si>
  <si>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</si>
  <si>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</si>
  <si>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</si>
  <si>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</si>
  <si>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</si>
  <si>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</si>
  <si>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</si>
  <si>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</si>
  <si>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</si>
  <si>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</si>
  <si>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</si>
  <si>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</si>
  <si>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</si>
  <si>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</si>
  <si>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</si>
  <si>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</si>
  <si>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</si>
  <si>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</si>
  <si>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</si>
  <si>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</si>
  <si>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</si>
  <si>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</si>
  <si>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</si>
  <si>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</si>
  <si>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</si>
  <si>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</si>
  <si>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</si>
  <si>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</si>
  <si>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</si>
  <si>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</si>
  <si>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</si>
  <si>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</si>
  <si>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</si>
  <si>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</si>
  <si>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</si>
  <si>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</si>
  <si>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</si>
  <si>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</si>
  <si>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</si>
  <si>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</si>
  <si>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</si>
  <si>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</si>
  <si>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</si>
  <si>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</si>
  <si>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</si>
  <si>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</si>
  <si>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</si>
  <si>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</si>
  <si>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</si>
  <si>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</si>
  <si>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</si>
  <si>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</si>
  <si>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</si>
  <si>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</si>
  <si>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</si>
  <si>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</si>
  <si>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</si>
  <si>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</si>
  <si>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</si>
  <si>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</si>
  <si>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</si>
  <si>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</si>
  <si>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</si>
  <si>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</si>
  <si>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</si>
  <si>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</si>
  <si>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</si>
  <si>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</si>
  <si>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</si>
  <si>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</si>
  <si>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</si>
  <si>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</si>
  <si>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</si>
  <si>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</si>
  <si>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</si>
  <si>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</si>
  <si>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</si>
  <si>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</si>
  <si>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</si>
  <si>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</si>
  <si>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</si>
  <si>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</si>
  <si>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</si>
  <si>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</si>
  <si>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</si>
  <si>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</si>
  <si>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</si>
  <si>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</si>
  <si>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</si>
  <si>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</si>
  <si>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</si>
  <si>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</si>
  <si>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</si>
  <si>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</si>
  <si>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</si>
  <si>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</si>
  <si>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</si>
  <si>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</si>
  <si>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</si>
  <si>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</si>
  <si>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</si>
  <si>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</si>
  <si>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</si>
  <si>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</si>
  <si>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</si>
  <si>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</si>
  <si>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</si>
  <si>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</si>
  <si>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</si>
  <si>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</si>
  <si>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</si>
  <si>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</si>
  <si>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</si>
  <si>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</si>
  <si>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</si>
  <si>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</si>
  <si>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</si>
  <si>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</si>
  <si>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</si>
  <si>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</si>
  <si>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</si>
  <si>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</si>
  <si>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</si>
  <si>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</si>
  <si>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</si>
  <si>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</si>
  <si>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</si>
  <si>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</si>
  <si>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</si>
  <si>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</si>
  <si>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</si>
  <si>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</si>
  <si>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</si>
  <si>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</si>
  <si>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</si>
  <si>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</si>
  <si>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</si>
  <si>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</si>
  <si>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</si>
  <si>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</si>
  <si>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</si>
  <si>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</si>
  <si>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</si>
  <si>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</si>
  <si>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</si>
  <si>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</si>
  <si>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</si>
  <si>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</si>
  <si>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</si>
  <si>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</si>
  <si>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</si>
  <si>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</si>
  <si>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</si>
  <si>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</si>
  <si>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</si>
  <si>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</si>
  <si>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</si>
  <si>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</si>
  <si>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</si>
  <si>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</si>
  <si>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</si>
  <si>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</si>
  <si>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</si>
  <si>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</si>
  <si>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</si>
  <si>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</si>
  <si>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</si>
  <si>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</si>
  <si>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</si>
  <si>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</si>
  <si>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</si>
  <si>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</si>
  <si>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</si>
  <si>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</si>
  <si>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</si>
  <si>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</si>
  <si>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</si>
  <si>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</si>
  <si>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</si>
  <si>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</si>
  <si>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</si>
  <si>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</si>
  <si>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</si>
  <si>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</si>
  <si>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</si>
  <si>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</si>
  <si>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</si>
  <si>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</si>
  <si>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</si>
  <si>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</si>
  <si>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</si>
  <si>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</si>
  <si>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</si>
  <si>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</si>
  <si>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</si>
  <si>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</si>
  <si>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</si>
  <si>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</si>
  <si>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</si>
  <si>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</si>
  <si>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</si>
  <si>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</si>
  <si>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</si>
  <si>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</si>
  <si>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</si>
  <si>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</si>
  <si>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</si>
  <si>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</si>
  <si>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</si>
  <si>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</si>
  <si>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</si>
  <si>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</si>
  <si>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</si>
  <si>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</si>
  <si>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</si>
  <si>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</si>
  <si>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</si>
  <si>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</si>
  <si>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</si>
  <si>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</si>
  <si>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</si>
  <si>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</si>
  <si>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</si>
  <si>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</si>
  <si>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</si>
  <si>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</si>
  <si>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</si>
  <si>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</si>
  <si>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</si>
  <si>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</si>
  <si>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</si>
  <si>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</si>
  <si>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</si>
  <si>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</si>
  <si>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</si>
  <si>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</si>
  <si>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</si>
  <si>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</si>
  <si>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</si>
  <si>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</si>
  <si>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</si>
  <si>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</si>
  <si>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</si>
  <si>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</si>
  <si>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</si>
  <si>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</si>
  <si>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</si>
  <si>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</si>
  <si>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</si>
  <si>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</si>
  <si>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</si>
  <si>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</si>
  <si>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</si>
  <si>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</si>
  <si>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</si>
  <si>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</si>
  <si>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</si>
  <si>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</si>
  <si>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</si>
  <si>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</si>
  <si>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</si>
  <si>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</si>
  <si>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</si>
  <si>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</si>
  <si>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</si>
  <si>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</si>
  <si>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</si>
  <si>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</si>
  <si>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</si>
  <si>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</si>
  <si>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</si>
  <si>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</si>
  <si>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</si>
  <si>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</si>
  <si>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</si>
  <si>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</si>
  <si>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</si>
  <si>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</si>
  <si>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</si>
  <si>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</si>
  <si>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</si>
  <si>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</si>
  <si>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</si>
  <si>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</si>
  <si>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</si>
  <si>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</si>
  <si>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</si>
  <si>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</si>
  <si>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</si>
  <si>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</si>
  <si>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</si>
  <si>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</si>
  <si>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</si>
  <si>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</si>
  <si>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</si>
  <si>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</si>
  <si>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</si>
  <si>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</si>
  <si>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</si>
  <si>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</si>
  <si>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</si>
  <si>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</si>
  <si>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</si>
  <si>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</si>
  <si>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</si>
  <si>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</si>
  <si>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</si>
  <si>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</si>
  <si>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</si>
  <si>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</si>
  <si>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</si>
  <si>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</si>
  <si>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</si>
  <si>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</si>
  <si>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</si>
  <si>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</si>
  <si>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</si>
  <si>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</si>
  <si>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</si>
  <si>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</si>
  <si>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</si>
  <si>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</si>
  <si>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</si>
  <si>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</si>
  <si>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</si>
  <si>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</si>
  <si>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</si>
  <si>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</si>
  <si>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</si>
  <si>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</si>
  <si>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</si>
  <si>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</si>
  <si>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</si>
  <si>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</si>
  <si>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</si>
  <si>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</si>
  <si>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</si>
  <si>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</si>
  <si>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</si>
  <si>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</si>
  <si>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</si>
  <si>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</si>
  <si>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</si>
  <si>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</si>
  <si>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</si>
  <si>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</si>
  <si>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</si>
  <si>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</si>
  <si>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</si>
  <si>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</si>
  <si>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</si>
  <si>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</si>
  <si>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</si>
  <si>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</si>
  <si>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</si>
  <si>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</si>
  <si>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</si>
  <si>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</si>
  <si>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</si>
  <si>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</si>
  <si>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</si>
  <si>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</si>
  <si>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</si>
  <si>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</si>
  <si>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</si>
  <si>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</si>
  <si>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</si>
  <si>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</si>
  <si>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</si>
  <si>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</si>
  <si>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</si>
  <si>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</si>
  <si>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</si>
  <si>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</si>
  <si>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</si>
  <si>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</si>
  <si>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</si>
  <si>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</si>
  <si>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</si>
  <si>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</si>
  <si>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</si>
  <si>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</si>
  <si>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</si>
  <si>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</si>
  <si>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</si>
  <si>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</si>
  <si>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</si>
  <si>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</si>
  <si>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</si>
  <si>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</si>
  <si>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</si>
  <si>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</si>
  <si>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</si>
  <si>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</si>
  <si>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</si>
  <si>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</si>
  <si>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</si>
  <si>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</si>
  <si>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</si>
  <si>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</si>
  <si>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</si>
  <si>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</si>
  <si>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</si>
  <si>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</si>
  <si>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</si>
  <si>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</si>
  <si>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</si>
  <si>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</si>
  <si>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</si>
  <si>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</si>
  <si>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</si>
  <si>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</si>
  <si>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</si>
  <si>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</si>
  <si>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</si>
  <si>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</si>
  <si>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</si>
  <si>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</si>
  <si>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</si>
  <si>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</si>
  <si>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</si>
  <si>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</si>
  <si>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</si>
  <si>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</si>
  <si>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</si>
  <si>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</si>
  <si>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</si>
  <si>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</si>
  <si>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</si>
  <si>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</si>
  <si>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</si>
  <si>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</si>
  <si>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</si>
  <si>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</si>
  <si>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</si>
  <si>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</si>
  <si>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</si>
  <si>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</si>
  <si>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</si>
  <si>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</si>
  <si>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</si>
  <si>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</si>
  <si>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</si>
  <si>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</si>
  <si>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</si>
  <si>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</si>
  <si>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</si>
  <si>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</si>
  <si>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</si>
  <si>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</si>
  <si>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</si>
  <si>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</si>
  <si>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</si>
  <si>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</si>
  <si>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</si>
  <si>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</si>
  <si>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</si>
  <si>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</si>
  <si>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</si>
  <si>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</si>
  <si>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</si>
  <si>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</si>
  <si>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</si>
  <si>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</si>
  <si>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</si>
  <si>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</si>
  <si>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</si>
  <si>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</si>
  <si>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</si>
  <si>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</si>
  <si>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</si>
  <si>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</si>
  <si>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</si>
  <si>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</si>
  <si>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</si>
  <si>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</si>
  <si>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</si>
  <si>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</si>
  <si>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</si>
  <si>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</si>
  <si>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</si>
  <si>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</si>
  <si>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</si>
  <si>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</si>
  <si>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</si>
  <si>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</si>
  <si>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</si>
  <si>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</si>
  <si>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</si>
  <si>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</si>
  <si>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</si>
  <si>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</si>
  <si>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</si>
  <si>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</si>
  <si>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</si>
  <si>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</si>
  <si>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</si>
  <si>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</si>
  <si>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</si>
  <si>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</si>
  <si>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</si>
  <si>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</si>
  <si>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</si>
  <si>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</si>
  <si>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</si>
  <si>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</si>
  <si>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</si>
  <si>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</si>
  <si>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</si>
  <si>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</si>
  <si>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</si>
  <si>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</si>
  <si>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</si>
  <si>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</si>
  <si>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</si>
  <si>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</si>
  <si>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</si>
  <si>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</si>
  <si>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</si>
  <si>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</si>
  <si>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</si>
  <si>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</si>
  <si>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</si>
  <si>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</si>
  <si>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</si>
  <si>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</si>
  <si>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</si>
  <si>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</si>
  <si>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</si>
  <si>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</si>
  <si>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</si>
  <si>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</si>
  <si>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</si>
  <si>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</si>
  <si>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</si>
  <si>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</si>
  <si>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</si>
  <si>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</si>
  <si>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</si>
  <si>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</si>
  <si>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</si>
  <si>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</si>
  <si>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</si>
  <si>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</si>
  <si>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</si>
  <si>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</si>
  <si>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</si>
  <si>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</si>
  <si>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</si>
  <si>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</si>
  <si>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</si>
  <si>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</si>
  <si>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</si>
  <si>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</si>
  <si>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</si>
  <si>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</si>
  <si>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</si>
  <si>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</si>
  <si>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</si>
  <si>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</si>
  <si>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</si>
  <si>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</si>
  <si>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</si>
  <si>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</si>
  <si>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</si>
  <si>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</si>
  <si>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</si>
  <si>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</si>
  <si>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</si>
  <si>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</si>
  <si>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</si>
  <si>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</si>
  <si>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</si>
  <si>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</si>
  <si>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</si>
  <si>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</si>
  <si>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</si>
  <si>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</si>
  <si>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</si>
  <si>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</si>
  <si>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</si>
  <si>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</si>
  <si>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</si>
  <si>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</si>
  <si>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</si>
  <si>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</si>
  <si>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</si>
  <si>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</si>
  <si>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</si>
  <si>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</si>
  <si>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</si>
  <si>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</si>
  <si>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</si>
  <si>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</si>
  <si>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</si>
  <si>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</si>
  <si>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</si>
  <si>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</si>
  <si>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</si>
  <si>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</si>
  <si>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</si>
  <si>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</si>
  <si>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</si>
  <si>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</si>
  <si>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</si>
  <si>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</si>
  <si>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</si>
  <si>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</si>
  <si>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</si>
  <si>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</si>
  <si>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</si>
  <si>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</si>
  <si>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</si>
  <si>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</si>
  <si>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</si>
  <si>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</si>
  <si>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</si>
  <si>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</si>
  <si>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</si>
  <si>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</si>
  <si>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</si>
  <si>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</si>
  <si>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</si>
  <si>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</si>
  <si>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</si>
  <si>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</si>
  <si>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</si>
  <si>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</si>
  <si>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</si>
  <si>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</si>
  <si>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</si>
  <si>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</si>
  <si>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</si>
  <si>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</si>
  <si>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</si>
  <si>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</si>
  <si>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</si>
  <si>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</si>
  <si>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</si>
  <si>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</si>
  <si>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</si>
  <si>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</si>
  <si>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</si>
  <si>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</si>
  <si>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</si>
  <si>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</si>
  <si>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</si>
  <si>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</si>
  <si>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</si>
  <si>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</si>
  <si>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</si>
  <si>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</si>
  <si>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</si>
  <si>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</si>
  <si>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</si>
  <si>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</si>
  <si>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</si>
  <si>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</si>
  <si>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</si>
  <si>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</si>
  <si>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</si>
  <si>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</si>
  <si>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</si>
  <si>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</si>
  <si>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</si>
  <si>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</si>
  <si>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</si>
  <si>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</si>
  <si>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</si>
  <si>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</si>
  <si>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</si>
  <si>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</si>
  <si>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</si>
  <si>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</si>
  <si>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</si>
  <si>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</si>
  <si>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</si>
  <si>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</si>
  <si>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</si>
  <si>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</si>
  <si>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</si>
  <si>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</si>
  <si>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</si>
  <si>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</si>
  <si>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</si>
  <si>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</si>
  <si>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</si>
  <si>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</si>
  <si>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</si>
  <si>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</si>
  <si>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</si>
  <si>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</si>
  <si>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</si>
  <si>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</si>
  <si>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</si>
  <si>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</si>
  <si>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</si>
  <si>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</si>
  <si>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</si>
  <si>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</si>
  <si>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</si>
  <si>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</si>
  <si>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</si>
  <si>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</si>
  <si>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</si>
  <si>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</si>
  <si>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</si>
  <si>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</si>
  <si>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</si>
  <si>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</si>
  <si>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</si>
  <si>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</si>
  <si>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</si>
  <si>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</si>
  <si>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</si>
  <si>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</si>
  <si>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</si>
  <si>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</si>
  <si>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</si>
  <si>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</si>
  <si>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</si>
  <si>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</si>
  <si>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</si>
  <si>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</si>
  <si>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</si>
  <si>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</si>
  <si>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</si>
  <si>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</si>
  <si>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</si>
  <si>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</si>
  <si>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</si>
  <si>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</si>
  <si>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</si>
  <si>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</si>
  <si>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</si>
  <si>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</si>
  <si>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</si>
  <si>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</si>
  <si>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</si>
  <si>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</si>
  <si>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</si>
  <si>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</si>
  <si>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</si>
  <si>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</si>
  <si>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</si>
  <si>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</si>
  <si>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</si>
  <si>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</si>
  <si>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</si>
  <si>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</si>
  <si>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</si>
  <si>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</si>
  <si>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</si>
  <si>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</si>
  <si>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</si>
  <si>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</si>
  <si>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</si>
  <si>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</si>
  <si>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</si>
  <si>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</si>
  <si>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</si>
  <si>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</si>
  <si>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</si>
  <si>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</si>
  <si>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</si>
  <si>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</si>
  <si>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</si>
  <si>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</si>
  <si>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</si>
  <si>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</si>
  <si>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</si>
  <si>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</si>
  <si>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</si>
  <si>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</si>
  <si>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</si>
  <si>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</si>
  <si>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</si>
  <si>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</si>
  <si>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</si>
  <si>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</si>
  <si>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</si>
  <si>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</si>
  <si>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</si>
  <si>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</si>
  <si>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</si>
  <si>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</si>
  <si>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</si>
  <si>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</si>
  <si>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</si>
  <si>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</si>
  <si>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</si>
  <si>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</si>
  <si>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</si>
  <si>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</si>
  <si>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</si>
  <si>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</si>
  <si>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</si>
  <si>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</si>
  <si>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</si>
  <si>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</si>
  <si>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</si>
  <si>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</si>
  <si>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</si>
  <si>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</si>
  <si>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</si>
  <si>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</si>
  <si>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</si>
  <si>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</si>
  <si>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</si>
  <si>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</si>
  <si>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</si>
  <si>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</si>
  <si>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</si>
  <si>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</si>
  <si>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</si>
  <si>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</si>
  <si>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</si>
  <si>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</si>
  <si>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</si>
  <si>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</si>
  <si>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</si>
  <si>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</si>
  <si>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</si>
  <si>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</si>
  <si>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</si>
  <si>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</si>
  <si>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</si>
  <si>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</si>
  <si>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</si>
  <si>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</si>
  <si>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</si>
  <si>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</si>
  <si>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</si>
  <si>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</si>
  <si>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</si>
  <si>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</si>
  <si>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</si>
  <si>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</si>
  <si>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</si>
  <si>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</si>
  <si>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</si>
  <si>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</si>
  <si>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</si>
  <si>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</si>
  <si>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</si>
  <si>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</si>
  <si>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</si>
  <si>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</si>
  <si>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</si>
  <si>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</si>
  <si>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</si>
  <si>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</si>
  <si>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</si>
  <si>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</si>
  <si>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</si>
  <si>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</si>
  <si>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</si>
  <si>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</si>
  <si>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</si>
  <si>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</si>
  <si>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</si>
  <si>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</si>
  <si>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</si>
  <si>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</si>
  <si>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</si>
  <si>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</si>
  <si>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</si>
  <si>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</si>
  <si>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</si>
  <si>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</si>
  <si>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</si>
  <si>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</si>
  <si>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</si>
  <si>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</si>
  <si>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</si>
  <si>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</si>
  <si>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</si>
  <si>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</si>
  <si>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</si>
  <si>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</si>
  <si>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</si>
  <si>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</si>
  <si>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</si>
  <si>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</si>
  <si>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</si>
  <si>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</si>
  <si>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</si>
  <si>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</si>
  <si>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</si>
  <si>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</si>
  <si>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</si>
  <si>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</si>
  <si>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</si>
  <si>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</si>
  <si>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</si>
  <si>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</si>
  <si>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</si>
  <si>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</si>
  <si>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</si>
  <si>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</si>
  <si>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</si>
  <si>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</si>
  <si>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</si>
  <si>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</si>
  <si>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</si>
  <si>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</si>
  <si>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</si>
  <si>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</si>
  <si>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</si>
  <si>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</si>
  <si>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</si>
  <si>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</si>
  <si>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</si>
  <si>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</si>
  <si>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</si>
  <si>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</si>
  <si>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</si>
  <si>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</si>
  <si>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</si>
  <si>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</si>
  <si>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</si>
  <si>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</si>
  <si>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</si>
  <si>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</si>
  <si>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</si>
  <si>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</si>
  <si>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</si>
  <si>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</si>
  <si>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</si>
  <si>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</si>
  <si>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</si>
  <si>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</si>
  <si>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</si>
  <si>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</si>
  <si>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</si>
  <si>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</si>
  <si>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</si>
  <si>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</si>
  <si>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</si>
  <si>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</si>
  <si>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</si>
  <si>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</si>
  <si>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</si>
  <si>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</si>
  <si>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</si>
  <si>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</si>
  <si>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</si>
  <si>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</si>
  <si>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</si>
  <si>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</si>
  <si>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</si>
  <si>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</si>
  <si>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</si>
  <si>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</si>
  <si>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</si>
  <si>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</si>
  <si>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</si>
  <si>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</si>
  <si>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</si>
  <si>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</si>
  <si>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</si>
  <si>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</si>
  <si>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</si>
  <si>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</si>
  <si>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</si>
  <si>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</si>
  <si>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</si>
  <si>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</si>
  <si>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</si>
  <si>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</si>
  <si>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</si>
  <si>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</si>
  <si>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</si>
  <si>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</si>
  <si>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</si>
  <si>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</si>
  <si>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</si>
  <si>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</si>
  <si>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</si>
  <si>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</si>
  <si>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</si>
  <si>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</si>
  <si>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</si>
  <si>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</si>
  <si>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</si>
  <si>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</si>
  <si>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</si>
  <si>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</si>
  <si>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</si>
  <si>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</si>
  <si>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</si>
  <si>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</si>
  <si>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</si>
  <si>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</si>
  <si>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</si>
  <si>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</si>
  <si>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</si>
  <si>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</si>
  <si>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</si>
  <si>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</si>
  <si>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</si>
  <si>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</si>
  <si>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</si>
  <si>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</si>
  <si>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</si>
  <si>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</si>
  <si>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</si>
  <si>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</si>
  <si>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</si>
  <si>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</si>
  <si>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</si>
  <si>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</si>
  <si>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</si>
  <si>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</si>
  <si>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</si>
  <si>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</si>
  <si>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</si>
  <si>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</si>
  <si>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</si>
  <si>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</si>
  <si>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</si>
  <si>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</si>
  <si>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</si>
  <si>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</si>
  <si>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</si>
  <si>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</si>
  <si>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</si>
  <si>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</si>
  <si>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</si>
  <si>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</si>
  <si>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</si>
  <si>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</si>
  <si>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</si>
  <si>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</si>
  <si>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</si>
  <si>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</si>
  <si>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</si>
  <si>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</si>
  <si>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</si>
  <si>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</si>
  <si>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</si>
  <si>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</si>
  <si>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</si>
  <si>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</si>
  <si>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</si>
  <si>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</si>
  <si>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</si>
  <si>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</si>
  <si>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</si>
  <si>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</si>
  <si>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</si>
  <si>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</si>
  <si>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</si>
  <si>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</si>
  <si>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</si>
  <si>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</si>
  <si>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</si>
  <si>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</si>
  <si>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</si>
  <si>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</si>
  <si>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</si>
  <si>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</si>
  <si>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</si>
  <si>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</si>
  <si>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</si>
  <si>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</si>
  <si>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</si>
  <si>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</si>
  <si>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</si>
  <si>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</si>
  <si>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</si>
  <si>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</si>
  <si>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</si>
  <si>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</si>
  <si>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</si>
  <si>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</si>
  <si>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</si>
  <si>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</si>
  <si>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</si>
  <si>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</si>
  <si>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</si>
  <si>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</si>
  <si>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</si>
  <si>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</si>
  <si>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</si>
  <si>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</si>
  <si>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</si>
  <si>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</si>
  <si>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</si>
  <si>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</si>
  <si>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</si>
  <si>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</si>
  <si>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</si>
  <si>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</si>
  <si>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</si>
  <si>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</si>
  <si>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</si>
  <si>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</si>
  <si>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</si>
  <si>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</si>
  <si>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</si>
  <si>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</si>
  <si>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</si>
  <si>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</si>
  <si>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</si>
  <si>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</si>
  <si>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</si>
  <si>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</si>
  <si>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</si>
  <si>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</si>
  <si>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</si>
  <si>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</si>
  <si>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</si>
  <si>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</si>
  <si>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</si>
  <si>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</si>
  <si>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</si>
  <si>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</si>
  <si>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</si>
  <si>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</si>
  <si>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</si>
  <si>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</si>
  <si>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</si>
  <si>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</si>
  <si>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</si>
  <si>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</si>
  <si>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</si>
  <si>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</si>
  <si>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</si>
  <si>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</si>
  <si>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</si>
  <si>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</si>
  <si>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</si>
  <si>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</si>
  <si>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</si>
  <si>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</si>
  <si>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</si>
  <si>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</si>
  <si>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</si>
  <si>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</si>
  <si>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</si>
  <si>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</si>
  <si>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</si>
  <si>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</si>
  <si>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</si>
  <si>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</si>
  <si>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</si>
  <si>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</si>
  <si>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</si>
  <si>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</si>
  <si>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</si>
  <si>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</si>
  <si>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</si>
  <si>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</si>
  <si>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</si>
  <si>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</si>
  <si>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</si>
  <si>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</si>
  <si>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</si>
  <si>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</si>
  <si>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</si>
  <si>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</si>
  <si>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</si>
  <si>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</si>
  <si>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</si>
  <si>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</si>
  <si>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</si>
  <si>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</si>
  <si>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</si>
  <si>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</si>
  <si>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</si>
  <si>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</si>
  <si>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</si>
  <si>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</si>
  <si>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</si>
  <si>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</si>
  <si>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</si>
  <si>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</si>
  <si>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</si>
  <si>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</si>
  <si>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</si>
  <si>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</si>
  <si>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</si>
  <si>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</si>
  <si>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</si>
  <si>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</si>
  <si>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</si>
  <si>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</si>
  <si>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</si>
  <si>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</si>
  <si>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</si>
  <si>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</si>
  <si>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</si>
  <si>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</si>
  <si>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</si>
  <si>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</si>
  <si>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</si>
  <si>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</si>
  <si>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</si>
  <si>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</si>
  <si>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</si>
  <si>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</si>
  <si>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</si>
  <si>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</si>
  <si>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</si>
  <si>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</si>
  <si>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</si>
  <si>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</si>
  <si>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</si>
  <si>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</si>
  <si>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</si>
  <si>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</si>
  <si>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</si>
  <si>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</si>
  <si>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</si>
  <si>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</si>
  <si>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</si>
  <si>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</si>
  <si>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</si>
  <si>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</si>
  <si>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</si>
  <si>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</si>
  <si>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</si>
  <si>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</si>
  <si>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</si>
  <si>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</si>
  <si>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</si>
  <si>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</si>
  <si>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</si>
  <si>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</si>
  <si>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</si>
  <si>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</si>
  <si>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</si>
  <si>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</si>
  <si>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</si>
  <si>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</si>
  <si>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</si>
  <si>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</si>
  <si>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</si>
  <si>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</si>
  <si>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</si>
  <si>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</si>
  <si>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</si>
  <si>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</si>
  <si>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</si>
  <si>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</si>
  <si>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</si>
  <si>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</si>
  <si>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</si>
  <si>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</si>
  <si>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</si>
  <si>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</si>
  <si>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</si>
  <si>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</si>
  <si>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</si>
  <si>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</si>
  <si>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</si>
  <si>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</si>
  <si>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</si>
  <si>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</si>
  <si>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</si>
  <si>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</si>
  <si>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</si>
  <si>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</si>
  <si>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</si>
  <si>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</si>
  <si>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</si>
  <si>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</si>
  <si>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</si>
  <si>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</si>
  <si>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</si>
  <si>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</si>
  <si>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</si>
  <si>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</si>
  <si>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</si>
  <si>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</si>
  <si>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</si>
  <si>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</si>
  <si>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</si>
  <si>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</si>
  <si>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</si>
  <si>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</si>
  <si>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</si>
  <si>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</si>
  <si>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</si>
  <si>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</si>
  <si>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</si>
  <si>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</si>
  <si>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</si>
  <si>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</si>
  <si>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</si>
  <si>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</si>
  <si>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</si>
  <si>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</si>
  <si>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</si>
  <si>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</si>
  <si>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</si>
  <si>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</si>
  <si>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</si>
  <si>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</si>
  <si>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</si>
  <si>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</si>
  <si>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</si>
  <si>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</si>
  <si>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</si>
  <si>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</si>
  <si>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</si>
  <si>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</si>
  <si>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</si>
  <si>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</si>
  <si>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</si>
  <si>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</si>
  <si>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</si>
  <si>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</si>
  <si>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</si>
  <si>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</si>
  <si>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</si>
  <si>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</si>
  <si>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</si>
  <si>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</si>
  <si>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</si>
  <si>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</si>
  <si>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</si>
  <si>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</si>
  <si>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</si>
  <si>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</si>
  <si>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</si>
  <si>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</si>
  <si>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</si>
  <si>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</si>
  <si>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</si>
  <si>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</si>
  <si>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</si>
  <si>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</si>
  <si>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</si>
  <si>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</si>
  <si>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</si>
  <si>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</si>
  <si>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</si>
  <si>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</si>
  <si>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</si>
  <si>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</si>
  <si>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</si>
  <si>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</si>
  <si>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</si>
  <si>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</si>
  <si>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</si>
  <si>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</si>
  <si>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</si>
  <si>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</si>
  <si>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</si>
  <si>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</si>
  <si>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</si>
  <si>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</si>
  <si>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</si>
  <si>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</si>
  <si>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</si>
  <si>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</si>
  <si>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</si>
  <si>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</si>
  <si>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</si>
  <si>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</si>
  <si>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</si>
  <si>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</si>
  <si>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</si>
  <si>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</si>
  <si>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</si>
  <si>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</si>
  <si>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</si>
  <si>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</si>
  <si>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</si>
  <si>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</si>
  <si>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</si>
  <si>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</si>
  <si>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</si>
  <si>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</si>
  <si>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</si>
  <si>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</si>
  <si>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</si>
  <si>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</si>
  <si>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</si>
  <si>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</si>
  <si>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</si>
  <si>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</si>
  <si>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</si>
  <si>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</si>
  <si>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</si>
  <si>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</si>
  <si>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</si>
  <si>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</si>
  <si>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</si>
  <si>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</si>
  <si>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</si>
  <si>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</si>
  <si>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</si>
  <si>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</si>
  <si>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</si>
  <si>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</si>
  <si>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</si>
  <si>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</si>
  <si>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</si>
  <si>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</si>
  <si>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</si>
  <si>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</si>
  <si>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</si>
  <si>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</si>
  <si>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</si>
  <si>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</si>
  <si>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</si>
  <si>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</si>
  <si>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</si>
  <si>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</si>
  <si>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</si>
  <si>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</si>
  <si>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</si>
  <si>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</si>
  <si>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</si>
  <si>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</si>
  <si>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</si>
  <si>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</si>
  <si>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</si>
  <si>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</si>
  <si>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</si>
  <si>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</si>
  <si>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</si>
  <si>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</si>
  <si>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</si>
  <si>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</si>
  <si>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</si>
  <si>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</si>
  <si>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</si>
  <si>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</si>
  <si>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</si>
  <si>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</si>
  <si>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</si>
  <si>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</si>
  <si>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</si>
  <si>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</si>
  <si>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</si>
  <si>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</si>
  <si>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</si>
  <si>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</si>
  <si>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</si>
  <si>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</si>
  <si>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</si>
  <si>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</si>
  <si>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</si>
  <si>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</si>
  <si>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</si>
  <si>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</si>
  <si>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</si>
  <si>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</si>
  <si>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</si>
  <si>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</si>
  <si>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</si>
  <si>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</si>
  <si>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</si>
  <si>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</si>
  <si>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</si>
  <si>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</si>
  <si>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</si>
  <si>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</si>
  <si>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</si>
  <si>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</si>
  <si>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</si>
  <si>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</si>
  <si>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</si>
  <si>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</si>
  <si>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</si>
  <si>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</si>
  <si>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</si>
  <si>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</si>
  <si>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</si>
  <si>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</si>
  <si>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</si>
  <si>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</si>
  <si>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</si>
  <si>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</si>
  <si>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</si>
  <si>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</si>
  <si>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</si>
  <si>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</si>
  <si>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</si>
  <si>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</si>
  <si>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</si>
  <si>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</si>
  <si>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</si>
  <si>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</si>
  <si>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</si>
  <si>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</si>
  <si>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</si>
  <si>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</si>
  <si>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</si>
  <si>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</si>
  <si>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</si>
  <si>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</si>
  <si>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</si>
  <si>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</si>
  <si>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</si>
  <si>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</si>
  <si>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</si>
  <si>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</si>
  <si>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</si>
  <si>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</si>
  <si>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</si>
  <si>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</si>
  <si>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</si>
  <si>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</si>
  <si>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</si>
  <si>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</si>
  <si>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</si>
  <si>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</si>
  <si>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</si>
  <si>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</si>
  <si>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</si>
  <si>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</si>
  <si>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</si>
  <si>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</si>
  <si>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</si>
  <si>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</si>
  <si>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</si>
  <si>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</si>
  <si>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</si>
  <si>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</si>
  <si>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</si>
  <si>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</si>
  <si>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</si>
  <si>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</si>
  <si>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</si>
  <si>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</si>
  <si>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</si>
  <si>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</si>
  <si>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</si>
  <si>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</si>
  <si>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</si>
  <si>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</si>
  <si>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</si>
  <si>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</si>
  <si>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</si>
  <si>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</si>
  <si>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</si>
  <si>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</si>
  <si>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</si>
  <si>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</si>
  <si>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</si>
  <si>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</si>
  <si>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</si>
  <si>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</si>
  <si>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</si>
  <si>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</si>
  <si>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</si>
  <si>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</si>
  <si>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</si>
  <si>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</si>
  <si>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</si>
  <si>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</si>
  <si>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</si>
  <si>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</si>
  <si>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</si>
  <si>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</si>
  <si>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</si>
  <si>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</si>
  <si>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</si>
  <si>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</si>
  <si>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</si>
  <si>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</si>
  <si>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</si>
  <si>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</si>
  <si>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</si>
  <si>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</si>
  <si>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</si>
  <si>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</si>
  <si>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</si>
  <si>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</si>
  <si>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</si>
  <si>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</si>
  <si>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</si>
  <si>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</si>
  <si>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</si>
  <si>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</si>
  <si>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</si>
  <si>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</si>
  <si>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</si>
  <si>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</si>
  <si>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</si>
  <si>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</si>
  <si>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</si>
  <si>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</si>
  <si>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</si>
  <si>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</si>
  <si>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</si>
  <si>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</si>
  <si>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</si>
  <si>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</si>
  <si>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</si>
  <si>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</si>
  <si>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</si>
  <si>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</si>
  <si>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</si>
  <si>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</si>
  <si>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</si>
  <si>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</si>
  <si>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</si>
  <si>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</si>
  <si>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</si>
  <si>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</si>
  <si>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</si>
  <si>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</si>
  <si>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</si>
  <si>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</si>
  <si>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</si>
  <si>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</si>
  <si>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</si>
  <si>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</si>
  <si>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</si>
  <si>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</si>
  <si>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</si>
  <si>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</si>
  <si>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</si>
  <si>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</si>
  <si>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</si>
  <si>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</si>
  <si>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</si>
  <si>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</si>
  <si>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</si>
  <si>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</si>
  <si>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</si>
  <si>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</si>
  <si>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</si>
  <si>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</si>
  <si>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</si>
  <si>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</si>
  <si>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</si>
  <si>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</si>
  <si>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</si>
  <si>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</si>
  <si>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</si>
  <si>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</si>
  <si>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</si>
  <si>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</si>
  <si>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</si>
  <si>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</si>
  <si>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</si>
  <si>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</si>
  <si>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</si>
  <si>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</si>
  <si>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</si>
  <si>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</si>
  <si>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</si>
  <si>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</si>
  <si>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</si>
  <si>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</si>
  <si>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</si>
  <si>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</si>
  <si>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</si>
  <si>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</si>
  <si>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</si>
  <si>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</si>
  <si>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</si>
  <si>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</si>
  <si>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</si>
  <si>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</si>
  <si>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</si>
  <si>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</si>
  <si>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</si>
  <si>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</si>
  <si>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</si>
  <si>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</si>
  <si>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</si>
  <si>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</si>
  <si>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</si>
  <si>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</si>
  <si>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</si>
  <si>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</si>
  <si>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</si>
  <si>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</si>
  <si>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</si>
  <si>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</si>
  <si>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</si>
  <si>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</si>
  <si>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</si>
  <si>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</si>
  <si>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</si>
  <si>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</si>
  <si>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</si>
  <si>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</si>
  <si>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</si>
  <si>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</si>
  <si>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</si>
  <si>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</si>
  <si>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</si>
  <si>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</si>
  <si>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</si>
  <si>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</si>
  <si>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</si>
  <si>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</si>
  <si>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</si>
  <si>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</si>
  <si>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</si>
  <si>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</si>
  <si>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</si>
  <si>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</si>
  <si>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</si>
  <si>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</si>
  <si>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</si>
  <si>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</si>
  <si>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</si>
  <si>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</si>
  <si>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</si>
  <si>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</si>
  <si>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</si>
  <si>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</si>
  <si>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</si>
  <si>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</si>
  <si>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</si>
  <si>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</si>
  <si>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</si>
  <si>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</si>
  <si>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</si>
  <si>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</si>
  <si>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</si>
  <si>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</si>
  <si>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</si>
  <si>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</si>
  <si>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</si>
  <si>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</si>
  <si>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</si>
  <si>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</si>
  <si>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</si>
  <si>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</si>
  <si>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</si>
  <si>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</si>
  <si>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</si>
  <si>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</si>
  <si>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</si>
  <si>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</si>
  <si>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</si>
  <si>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</si>
  <si>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</si>
  <si>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</si>
  <si>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</si>
  <si>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</si>
  <si>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</si>
  <si>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</si>
  <si>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</si>
  <si>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</si>
  <si>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</si>
  <si>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</si>
  <si>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</si>
  <si>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</si>
  <si>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</si>
  <si>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</si>
  <si>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</si>
  <si>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</si>
  <si>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</si>
  <si>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</si>
  <si>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</si>
  <si>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</si>
  <si>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</si>
  <si>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</si>
  <si>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</si>
  <si>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</si>
  <si>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</si>
  <si>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</si>
  <si>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</si>
  <si>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</si>
  <si>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</si>
  <si>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</si>
  <si>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</si>
  <si>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</si>
  <si>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</si>
  <si>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</si>
  <si>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</si>
  <si>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</si>
  <si>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</si>
  <si>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</si>
  <si>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</si>
  <si>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</si>
  <si>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</si>
  <si>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</si>
  <si>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</si>
  <si>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</si>
  <si>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</si>
  <si>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</si>
  <si>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</si>
  <si>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</si>
  <si>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</si>
  <si>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</si>
  <si>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</si>
  <si>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</si>
  <si>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</si>
  <si>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</si>
  <si>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</si>
  <si>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</si>
  <si>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</si>
  <si>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</si>
  <si>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</si>
  <si>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</si>
  <si>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</si>
  <si>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</si>
  <si>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</si>
  <si>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</si>
  <si>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</si>
  <si>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</si>
  <si>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</si>
  <si>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</si>
  <si>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</si>
  <si>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</si>
  <si>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</si>
  <si>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</si>
  <si>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</si>
  <si>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</si>
  <si>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</si>
  <si>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</si>
  <si>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</si>
  <si>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</si>
  <si>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</si>
  <si>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</si>
  <si>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</si>
  <si>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</si>
  <si>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</si>
  <si>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</si>
  <si>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</si>
  <si>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</si>
  <si>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</si>
  <si>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</si>
  <si>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</si>
  <si>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</si>
  <si>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</si>
  <si>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</si>
  <si>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</si>
  <si>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</si>
  <si>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</si>
  <si>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</si>
  <si>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</si>
  <si>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</si>
  <si>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</si>
  <si>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</si>
  <si>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</si>
  <si>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</si>
  <si>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</si>
  <si>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</si>
  <si>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</si>
  <si>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</si>
  <si>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</si>
  <si>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</si>
  <si>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</si>
  <si>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</si>
  <si>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</si>
  <si>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</si>
  <si>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</si>
  <si>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</si>
  <si>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</si>
  <si>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</si>
  <si>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</si>
  <si>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</si>
  <si>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</si>
  <si>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</si>
  <si>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</si>
  <si>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</si>
  <si>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</si>
  <si>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</si>
  <si>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</si>
  <si>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</si>
  <si>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</si>
  <si>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</si>
  <si>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</si>
  <si>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</si>
  <si>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</si>
  <si>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</si>
  <si>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</si>
  <si>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</si>
  <si>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</si>
  <si>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</si>
  <si>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</si>
  <si>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</si>
  <si>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</si>
  <si>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</si>
  <si>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</si>
  <si>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</si>
  <si>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</si>
  <si>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</si>
  <si>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</si>
  <si>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</si>
  <si>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</si>
  <si>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</si>
  <si>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</si>
  <si>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</si>
  <si>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</si>
  <si>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</si>
  <si>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</si>
  <si>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</si>
  <si>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</si>
  <si>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</si>
  <si>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</si>
  <si>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</si>
  <si>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</si>
  <si>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</si>
  <si>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</si>
  <si>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</si>
  <si>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</si>
  <si>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</si>
  <si>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</si>
  <si>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</si>
  <si>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</si>
  <si>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</si>
  <si>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</si>
  <si>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</si>
  <si>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</si>
  <si>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</si>
  <si>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</si>
  <si>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</si>
  <si>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</si>
  <si>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</si>
  <si>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</si>
  <si>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</si>
  <si>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</si>
  <si>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</si>
  <si>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</si>
  <si>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</si>
  <si>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</si>
  <si>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</si>
  <si>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</si>
  <si>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</si>
  <si>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</si>
  <si>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</si>
  <si>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</si>
  <si>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</si>
  <si>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</si>
  <si>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</si>
  <si>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</si>
  <si>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</si>
  <si>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</si>
  <si>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</si>
  <si>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</si>
  <si>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</si>
  <si>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</si>
  <si>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</si>
  <si>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</si>
  <si>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</si>
  <si>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</si>
  <si>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</si>
  <si>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</si>
  <si>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</si>
  <si>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</si>
  <si>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</si>
  <si>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</si>
  <si>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</si>
  <si>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</si>
  <si>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</si>
  <si>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</si>
  <si>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</si>
  <si>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</si>
  <si>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</si>
  <si>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</si>
  <si>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</si>
  <si>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</si>
  <si>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</si>
  <si>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</si>
  <si>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</si>
  <si>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</si>
  <si>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</si>
  <si>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</si>
  <si>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</si>
  <si>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</si>
  <si>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</si>
  <si>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</si>
  <si>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</si>
  <si>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</si>
  <si>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</si>
  <si>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</si>
  <si>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</si>
  <si>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</si>
  <si>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</si>
  <si>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</si>
  <si>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</si>
  <si>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</si>
  <si>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</si>
  <si>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</si>
  <si>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</si>
  <si>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</si>
  <si>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</si>
  <si>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</si>
  <si>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</si>
  <si>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</si>
  <si>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</si>
  <si>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</si>
  <si>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</si>
  <si>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</si>
  <si>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</si>
  <si>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</si>
  <si>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</si>
  <si>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</si>
  <si>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</si>
  <si>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</si>
  <si>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</si>
  <si>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</si>
  <si>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</si>
  <si>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</si>
  <si>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</si>
  <si>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</si>
  <si>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</si>
  <si>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</si>
  <si>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</si>
  <si>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</si>
  <si>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</si>
  <si>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</si>
  <si>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</si>
  <si>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</si>
  <si>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</si>
  <si>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</si>
  <si>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</si>
  <si>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</si>
  <si>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</si>
  <si>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</si>
  <si>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</si>
  <si>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</si>
  <si>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</si>
  <si>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</si>
  <si>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</si>
  <si>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</si>
  <si>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</si>
  <si>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</si>
  <si>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</si>
  <si>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</si>
  <si>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</si>
  <si>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</si>
  <si>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</si>
  <si>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</si>
  <si>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</si>
  <si>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</si>
  <si>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</si>
  <si>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</si>
  <si>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</si>
  <si>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</si>
  <si>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</si>
  <si>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</si>
  <si>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</si>
  <si>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</si>
  <si>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</si>
  <si>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</si>
  <si>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</si>
  <si>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</si>
  <si>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</si>
  <si>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</si>
  <si>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</si>
  <si>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</si>
  <si>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</si>
  <si>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</si>
  <si>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</si>
  <si>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</si>
  <si>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</si>
  <si>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</si>
  <si>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</si>
  <si>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</si>
  <si>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</si>
  <si>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</si>
  <si>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</si>
  <si>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</si>
  <si>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</si>
  <si>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</si>
  <si>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</si>
  <si>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</si>
  <si>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</si>
  <si>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</si>
  <si>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</si>
  <si>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</si>
  <si>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</si>
  <si>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</si>
  <si>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</si>
  <si>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</si>
  <si>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</si>
  <si>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</si>
  <si>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</si>
  <si>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</si>
  <si>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</si>
  <si>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</si>
  <si>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</si>
  <si>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</si>
  <si>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</si>
  <si>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</si>
  <si>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</si>
  <si>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</si>
  <si>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</si>
  <si>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</si>
  <si>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</si>
  <si>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</si>
  <si>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</si>
  <si>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</si>
  <si>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</si>
  <si>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</si>
  <si>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</si>
  <si>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</si>
  <si>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</si>
  <si>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</si>
  <si>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</si>
  <si>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</si>
  <si>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</si>
  <si>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</si>
  <si>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</si>
  <si>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</si>
  <si>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</si>
  <si>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</si>
  <si>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</si>
  <si>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</si>
  <si>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</si>
  <si>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</si>
  <si>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</si>
  <si>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</si>
  <si>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</si>
  <si>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</si>
  <si>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</si>
  <si>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</si>
  <si>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</si>
  <si>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</si>
  <si>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</si>
  <si>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</si>
  <si>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</si>
  <si>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</si>
  <si>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</si>
  <si>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</si>
  <si>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</si>
  <si>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</si>
  <si>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</si>
  <si>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</si>
  <si>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</si>
  <si>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</si>
  <si>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</si>
  <si>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</si>
  <si>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</si>
  <si>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</si>
  <si>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</si>
  <si>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</si>
  <si>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</si>
  <si>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</si>
  <si>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</si>
  <si>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</si>
  <si>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</si>
  <si>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</si>
  <si>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</si>
  <si>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</si>
  <si>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</si>
  <si>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</si>
  <si>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</si>
  <si>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</si>
  <si>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</si>
  <si>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</si>
  <si>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</si>
  <si>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</si>
  <si>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</si>
  <si>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</si>
  <si>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</si>
  <si>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</si>
  <si>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</si>
  <si>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</si>
  <si>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</si>
  <si>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</si>
  <si>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</si>
  <si>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</si>
  <si>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</si>
  <si>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</si>
  <si>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</si>
  <si>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</si>
  <si>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</si>
  <si>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</si>
  <si>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</si>
  <si>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</si>
  <si>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</si>
  <si>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</si>
  <si>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</si>
  <si>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</si>
  <si>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</si>
  <si>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</si>
  <si>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</si>
  <si>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</si>
  <si>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</si>
  <si>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</si>
  <si>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</si>
  <si>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</si>
  <si>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</si>
  <si>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</si>
  <si>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</si>
  <si>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</si>
  <si>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</si>
  <si>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</si>
  <si>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</si>
  <si>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</si>
  <si>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</si>
  <si>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</si>
  <si>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</si>
  <si>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</si>
  <si>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</si>
  <si>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</si>
  <si>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</si>
  <si>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</si>
  <si>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</si>
  <si>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</si>
  <si>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</si>
  <si>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</si>
  <si>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</si>
  <si>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</si>
  <si>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</si>
  <si>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</si>
  <si>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</si>
  <si>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</si>
  <si>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</si>
  <si>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</si>
  <si>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</si>
  <si>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</si>
  <si>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</si>
  <si>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</si>
  <si>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</si>
  <si>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</si>
  <si>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</si>
  <si>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</si>
  <si>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</si>
  <si>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</si>
  <si>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</si>
  <si>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</si>
  <si>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</si>
  <si>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</si>
  <si>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</si>
  <si>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</si>
  <si>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</si>
  <si>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</si>
  <si>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</si>
  <si>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</si>
  <si>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</si>
  <si>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</si>
  <si>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</si>
  <si>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</si>
  <si>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</si>
  <si>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</si>
  <si>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</si>
  <si>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</si>
  <si>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</si>
  <si>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</si>
  <si>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</si>
  <si>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</si>
  <si>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</si>
  <si>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</si>
  <si>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</si>
  <si>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</si>
  <si>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</si>
  <si>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</si>
  <si>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</si>
  <si>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</si>
  <si>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</si>
  <si>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</si>
  <si>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</si>
  <si>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</si>
  <si>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</si>
  <si>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</si>
  <si>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</si>
  <si>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</si>
  <si>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</si>
  <si>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</si>
  <si>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</si>
  <si>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</si>
  <si>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</si>
  <si>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</si>
  <si>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</si>
  <si>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</si>
  <si>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</si>
  <si>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</si>
  <si>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</si>
  <si>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</si>
  <si>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</si>
  <si>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</si>
  <si>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</si>
  <si>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</si>
  <si>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</si>
  <si>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</si>
  <si>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</si>
  <si>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</si>
  <si>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</si>
  <si>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</si>
  <si>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</si>
  <si>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</si>
  <si>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</si>
  <si>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</si>
  <si>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</si>
  <si>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</si>
  <si>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</si>
  <si>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</si>
  <si>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</si>
  <si>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</si>
  <si>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</si>
  <si>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</si>
  <si>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</si>
  <si>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</si>
  <si>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</si>
  <si>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</si>
  <si>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</si>
  <si>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</si>
  <si>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</si>
  <si>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</si>
  <si>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</si>
  <si>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</si>
  <si>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</si>
  <si>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</si>
  <si>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</si>
  <si>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</si>
  <si>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</si>
  <si>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</si>
  <si>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</si>
  <si>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</si>
  <si>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</si>
  <si>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</si>
  <si>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</si>
  <si>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</si>
  <si>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</si>
  <si>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</si>
  <si>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</si>
  <si>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</si>
  <si>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</si>
  <si>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</si>
  <si>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</si>
  <si>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</si>
  <si>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</si>
  <si>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</si>
  <si>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</si>
  <si>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</si>
  <si>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</si>
  <si>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</si>
  <si>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</si>
  <si>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</si>
  <si>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</si>
  <si>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</si>
  <si>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</si>
  <si>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</si>
  <si>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</si>
  <si>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</si>
  <si>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</si>
  <si>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</si>
  <si>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</si>
  <si>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</si>
  <si>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</si>
  <si>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</si>
  <si>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</si>
  <si>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</si>
  <si>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</si>
  <si>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</si>
  <si>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</si>
  <si>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</si>
  <si>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</si>
  <si>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</si>
  <si>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</si>
  <si>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</si>
  <si>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</si>
  <si>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</si>
  <si>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</si>
  <si>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</si>
  <si>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</si>
  <si>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</si>
  <si>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</si>
  <si>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</si>
  <si>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</si>
  <si>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</si>
  <si>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</si>
  <si>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</si>
  <si>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</si>
  <si>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</si>
  <si>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</si>
  <si>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</si>
  <si>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</si>
  <si>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</si>
  <si>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</si>
  <si>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</si>
  <si>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</si>
  <si>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</si>
  <si>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</si>
  <si>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</si>
  <si>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</si>
  <si>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</si>
  <si>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</si>
  <si>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</si>
  <si>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</si>
  <si>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</si>
  <si>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</si>
  <si>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</si>
  <si>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</si>
  <si>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</si>
  <si>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</si>
  <si>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</si>
  <si>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</si>
  <si>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</si>
  <si>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</si>
  <si>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</si>
  <si>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</si>
  <si>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</si>
  <si>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</si>
  <si>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</si>
  <si>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</si>
  <si>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</si>
  <si>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</si>
  <si>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</si>
  <si>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</si>
  <si>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</si>
  <si>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</si>
  <si>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</si>
  <si>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</si>
  <si>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</si>
  <si>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</si>
  <si>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</si>
  <si>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</si>
  <si>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</si>
  <si>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</si>
  <si>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</si>
  <si>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</si>
  <si>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</si>
  <si>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</si>
  <si>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</si>
  <si>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</si>
  <si>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</si>
  <si>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</si>
  <si>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</si>
  <si>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</si>
  <si>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</si>
  <si>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</si>
  <si>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</si>
  <si>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</si>
  <si>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</si>
  <si>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</si>
  <si>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</si>
  <si>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</si>
  <si>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</si>
  <si>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</si>
  <si>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</si>
  <si>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</si>
  <si>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</si>
  <si>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</si>
  <si>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</si>
  <si>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</si>
  <si>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</si>
  <si>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</si>
  <si>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</si>
  <si>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</si>
  <si>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</si>
  <si>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</si>
  <si>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</si>
  <si>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</si>
  <si>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</si>
  <si>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</si>
  <si>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</si>
  <si>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</si>
  <si>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</si>
  <si>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</si>
  <si>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</si>
  <si>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</si>
  <si>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</si>
  <si>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</si>
  <si>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</si>
  <si>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</si>
  <si>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</si>
  <si>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</si>
  <si>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</si>
  <si>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</si>
  <si>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</si>
  <si>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</si>
  <si>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</si>
  <si>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</si>
  <si>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</si>
  <si>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</si>
  <si>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</si>
  <si>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</si>
  <si>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</si>
  <si>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</si>
  <si>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</si>
  <si>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</si>
  <si>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</si>
  <si>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</si>
  <si>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</si>
  <si>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</si>
  <si>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</si>
  <si>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</si>
  <si>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</si>
  <si>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</si>
  <si>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</si>
  <si>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</si>
  <si>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</si>
  <si>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</si>
  <si>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</si>
  <si>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</si>
  <si>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</si>
  <si>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</si>
  <si>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</si>
  <si>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</si>
  <si>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</si>
  <si>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</si>
  <si>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</si>
  <si>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</si>
  <si>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</si>
  <si>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</si>
  <si>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</si>
  <si>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</si>
  <si>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</si>
  <si>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</si>
  <si>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</si>
  <si>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</si>
  <si>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</si>
  <si>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</si>
  <si>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</si>
  <si>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</si>
  <si>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</si>
  <si>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</si>
  <si>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</si>
  <si>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</si>
  <si>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</si>
  <si>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</si>
  <si>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</si>
  <si>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</si>
  <si>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</si>
  <si>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</si>
  <si>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</si>
  <si>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</si>
  <si>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</si>
  <si>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</si>
  <si>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</si>
  <si>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</si>
  <si>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</si>
  <si>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</si>
  <si>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</si>
  <si>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</si>
  <si>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</si>
  <si>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</si>
  <si>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</si>
  <si>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</si>
  <si>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</si>
  <si>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</si>
  <si>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</si>
  <si>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</si>
  <si>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</si>
  <si>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</si>
  <si>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</si>
  <si>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</si>
  <si>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</si>
  <si>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</si>
  <si>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</si>
  <si>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</si>
  <si>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</si>
  <si>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</si>
  <si>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</si>
  <si>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</si>
  <si>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</si>
  <si>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</si>
  <si>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</si>
  <si>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</si>
  <si>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</si>
  <si>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</si>
  <si>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</si>
  <si>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</si>
  <si>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</si>
  <si>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</si>
  <si>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</si>
  <si>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</si>
  <si>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</si>
  <si>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</si>
  <si>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</si>
  <si>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</si>
  <si>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</si>
  <si>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</si>
  <si>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</si>
  <si>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</si>
  <si>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</si>
  <si>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</si>
  <si>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</si>
  <si>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</si>
  <si>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</si>
  <si>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</si>
  <si>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</si>
  <si>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</si>
  <si>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</si>
  <si>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</si>
  <si>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</si>
  <si>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</si>
  <si>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</si>
  <si>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</si>
  <si>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</si>
  <si>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</si>
  <si>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</si>
  <si>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</si>
  <si>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</si>
  <si>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</si>
  <si>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</si>
  <si>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</si>
  <si>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</si>
  <si>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</si>
  <si>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</si>
  <si>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</si>
  <si>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</si>
  <si>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</si>
  <si>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</si>
  <si>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</si>
  <si>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</si>
  <si>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</si>
  <si>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</si>
  <si>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</si>
  <si>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</si>
  <si>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</si>
  <si>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</si>
  <si>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</si>
  <si>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</si>
  <si>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</si>
  <si>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</si>
  <si>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</si>
  <si>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</si>
  <si>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</si>
  <si>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</si>
  <si>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</si>
  <si>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</si>
  <si>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</si>
  <si>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</si>
  <si>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</si>
  <si>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</si>
  <si>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</si>
  <si>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</si>
  <si>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</si>
  <si>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</si>
  <si>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</si>
  <si>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</si>
  <si>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</si>
  <si>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</si>
  <si>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</si>
  <si>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</si>
  <si>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</si>
  <si>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</si>
  <si>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</si>
  <si>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</si>
  <si>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</si>
  <si>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</si>
  <si>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</si>
  <si>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</si>
  <si>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</si>
  <si>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</si>
  <si>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</si>
  <si>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</si>
  <si>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</si>
  <si>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</si>
  <si>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</si>
  <si>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</si>
  <si>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</si>
  <si>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</si>
  <si>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</si>
  <si>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</si>
  <si>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</si>
  <si>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</si>
  <si>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</si>
  <si>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</si>
  <si>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</si>
  <si>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</si>
  <si>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</si>
  <si>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</si>
  <si>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</si>
  <si>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</si>
  <si>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</si>
  <si>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</si>
  <si>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</si>
  <si>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</si>
  <si>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</si>
  <si>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</si>
  <si>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</si>
  <si>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</si>
  <si>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</si>
  <si>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</si>
  <si>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</si>
  <si>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</si>
  <si>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</si>
  <si>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</si>
  <si>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</si>
  <si>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</si>
  <si>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</si>
  <si>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</si>
  <si>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</si>
  <si>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</si>
  <si>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</si>
  <si>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</si>
  <si>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</si>
  <si>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</si>
  <si>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</si>
  <si>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</si>
  <si>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</si>
  <si>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</si>
  <si>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</si>
  <si>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</si>
  <si>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</si>
  <si>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</si>
  <si>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</si>
  <si>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</si>
  <si>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</si>
  <si>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</si>
  <si>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</si>
  <si>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</si>
  <si>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</si>
  <si>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</si>
  <si>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</si>
  <si>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</si>
  <si>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</si>
  <si>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</si>
  <si>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</si>
  <si>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</si>
  <si>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</si>
  <si>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</si>
  <si>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</si>
  <si>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</si>
  <si>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</si>
  <si>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</si>
  <si>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</si>
  <si>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</si>
  <si>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</si>
  <si>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</si>
  <si>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</si>
  <si>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</si>
  <si>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</si>
  <si>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</si>
  <si>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</si>
  <si>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</si>
  <si>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</si>
  <si>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</si>
  <si>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</si>
  <si>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</si>
  <si>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</si>
  <si>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</si>
  <si>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</si>
  <si>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</si>
  <si>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</si>
  <si>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</si>
  <si>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</si>
  <si>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</si>
  <si>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</si>
  <si>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</si>
  <si>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</si>
  <si>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</si>
  <si>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</si>
  <si>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</si>
  <si>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</si>
  <si>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</si>
  <si>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</si>
  <si>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</si>
  <si>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</si>
  <si>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</si>
  <si>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</si>
  <si>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</si>
  <si>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</si>
  <si>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</si>
  <si>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</si>
  <si>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</si>
  <si>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</si>
  <si>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</si>
  <si>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</si>
  <si>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</si>
  <si>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</si>
  <si>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</si>
  <si>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</si>
  <si>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</si>
  <si>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</si>
  <si>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</si>
  <si>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</si>
  <si>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</si>
  <si>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</si>
  <si>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</si>
  <si>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</si>
  <si>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</si>
  <si>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</si>
  <si>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</si>
  <si>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</si>
  <si>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</si>
  <si>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</si>
  <si>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</si>
  <si>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</si>
  <si>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</si>
  <si>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</si>
  <si>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</si>
  <si>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</si>
  <si>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</si>
  <si>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</si>
  <si>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</si>
  <si>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</si>
  <si>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</si>
  <si>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</si>
  <si>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</si>
  <si>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</si>
  <si>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</si>
  <si>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</si>
  <si>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</si>
  <si>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</si>
  <si>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</si>
  <si>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</si>
  <si>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</si>
  <si>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</si>
  <si>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</si>
  <si>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</si>
  <si>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</si>
  <si>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</si>
  <si>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</si>
  <si>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</si>
  <si>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</si>
  <si>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</si>
  <si>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</si>
  <si>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</si>
  <si>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</si>
  <si>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</si>
  <si>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</si>
  <si>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</si>
  <si>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</si>
  <si>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</si>
  <si>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</si>
  <si>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</si>
  <si>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</si>
  <si>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</si>
  <si>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</si>
  <si>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</si>
  <si>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</si>
  <si>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</si>
  <si>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</si>
  <si>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</si>
  <si>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</si>
  <si>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</si>
  <si>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</si>
  <si>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</si>
  <si>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</si>
  <si>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</si>
  <si>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</si>
  <si>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</si>
  <si>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</si>
  <si>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</si>
  <si>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</si>
  <si>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</si>
  <si>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</si>
  <si>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</si>
  <si>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</si>
  <si>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</si>
  <si>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</si>
  <si>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</si>
  <si>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</si>
  <si>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</si>
  <si>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</si>
  <si>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</si>
  <si>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</si>
  <si>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</si>
  <si>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</si>
  <si>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</si>
  <si>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</si>
  <si>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</si>
  <si>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</si>
  <si>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</si>
  <si>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</si>
  <si>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</si>
  <si>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</si>
  <si>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</si>
  <si>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</si>
  <si>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</si>
  <si>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</si>
  <si>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</si>
  <si>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</si>
  <si>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</si>
  <si>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</si>
  <si>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</si>
  <si>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</si>
  <si>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</si>
  <si>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</si>
  <si>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</si>
  <si>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</si>
  <si>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</si>
  <si>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</si>
  <si>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</si>
  <si>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</si>
  <si>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</si>
  <si>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</si>
  <si>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</si>
  <si>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</si>
  <si>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</si>
  <si>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</si>
  <si>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</si>
  <si>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</si>
  <si>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</si>
  <si>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</si>
  <si>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</si>
  <si>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</si>
  <si>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</si>
  <si>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</si>
  <si>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</si>
  <si>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</si>
  <si>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</si>
  <si>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</si>
  <si>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</si>
  <si>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</si>
  <si>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</si>
  <si>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</si>
  <si>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</si>
  <si>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</si>
  <si>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</si>
  <si>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</si>
  <si>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</si>
  <si>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</si>
  <si>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</si>
  <si>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</si>
  <si>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</si>
  <si>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</si>
  <si>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</si>
  <si>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</si>
  <si>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</si>
  <si>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</si>
  <si>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</si>
  <si>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</si>
  <si>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</si>
  <si>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</si>
  <si>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</si>
  <si>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</si>
  <si>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</si>
  <si>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</si>
  <si>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</si>
  <si>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</si>
  <si>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</si>
  <si>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</si>
  <si>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</si>
  <si>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</si>
  <si>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</si>
  <si>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</si>
  <si>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</si>
  <si>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</si>
  <si>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</si>
  <si>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</si>
  <si>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</si>
  <si>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</si>
  <si>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</si>
  <si>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</si>
  <si>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</si>
  <si>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</si>
  <si>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</si>
  <si>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</si>
  <si>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</si>
  <si>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</si>
  <si>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</si>
  <si>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</si>
  <si>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</si>
  <si>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</si>
  <si>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</si>
  <si>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</si>
  <si>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</si>
  <si>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</si>
  <si>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</si>
  <si>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</si>
  <si>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</si>
  <si>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</si>
  <si>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</si>
  <si>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</si>
  <si>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</si>
  <si>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</si>
  <si>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</si>
  <si>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</si>
  <si>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</si>
  <si>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</si>
  <si>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</si>
  <si>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</si>
  <si>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</si>
  <si>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</si>
  <si>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</si>
  <si>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</si>
  <si>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</si>
  <si>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</si>
  <si>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</si>
  <si>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</si>
  <si>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</si>
  <si>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</si>
  <si>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</si>
  <si>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</si>
  <si>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</si>
  <si>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</si>
  <si>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</si>
  <si>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</si>
  <si>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</si>
  <si>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</si>
  <si>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</si>
  <si>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</si>
  <si>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</si>
  <si>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</si>
  <si>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</si>
  <si>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</si>
  <si>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</si>
  <si>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</si>
  <si>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</si>
  <si>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</si>
  <si>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</si>
  <si>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</si>
  <si>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</si>
  <si>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</si>
  <si>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</si>
  <si>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</si>
  <si>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</si>
  <si>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</si>
  <si>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</si>
  <si>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</si>
  <si>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</si>
  <si>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</si>
  <si>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</si>
  <si>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</si>
  <si>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</si>
  <si>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</si>
  <si>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</si>
  <si>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</si>
  <si>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</si>
  <si>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</si>
  <si>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</si>
  <si>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</si>
  <si>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</si>
  <si>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</si>
  <si>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</si>
  <si>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</si>
  <si>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</si>
  <si>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</si>
  <si>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</si>
  <si>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</si>
  <si>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</si>
  <si>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</si>
  <si>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</si>
  <si>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</si>
  <si>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</si>
  <si>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</si>
  <si>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</si>
  <si>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</si>
  <si>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</si>
  <si>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</si>
  <si>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</si>
  <si>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</si>
  <si>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</si>
  <si>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</si>
  <si>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</si>
  <si>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</si>
  <si>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</si>
  <si>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</si>
  <si>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</si>
  <si>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</si>
  <si>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</si>
  <si>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</si>
  <si>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</si>
  <si>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</si>
  <si>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</si>
  <si>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</si>
  <si>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</si>
  <si>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</si>
  <si>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</si>
  <si>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</si>
  <si>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</si>
  <si>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</si>
  <si>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</si>
  <si>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</si>
  <si>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</si>
  <si>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</si>
  <si>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</si>
  <si>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</si>
  <si>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</si>
  <si>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</si>
  <si>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</si>
  <si>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</si>
  <si>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</si>
  <si>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</si>
  <si>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</si>
  <si>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</si>
  <si>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</si>
  <si>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</si>
  <si>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</si>
  <si>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</si>
  <si>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</si>
  <si>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</si>
  <si>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</si>
  <si>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</si>
  <si>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</si>
  <si>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</si>
  <si>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</si>
  <si>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</si>
  <si>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</si>
  <si>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</si>
  <si>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</si>
  <si>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</si>
  <si>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</si>
  <si>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</si>
  <si>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</si>
  <si>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</si>
  <si>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</si>
  <si>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</si>
  <si>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</si>
  <si>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</si>
  <si>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</si>
  <si>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</si>
  <si>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</si>
  <si>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</si>
  <si>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</si>
  <si>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</si>
  <si>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</si>
  <si>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</si>
  <si>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</si>
  <si>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</si>
  <si>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</si>
  <si>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</si>
  <si>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</si>
  <si>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</si>
  <si>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</si>
  <si>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</si>
  <si>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</si>
  <si>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</si>
  <si>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</si>
  <si>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</si>
  <si>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</si>
  <si>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</si>
  <si>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</si>
  <si>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</si>
  <si>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</si>
  <si>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</si>
  <si>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</si>
  <si>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</si>
  <si>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</si>
  <si>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</si>
  <si>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</si>
  <si>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</si>
  <si>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</si>
  <si>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</si>
  <si>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</si>
  <si>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</si>
  <si>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</si>
  <si>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</si>
  <si>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</si>
  <si>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</si>
  <si>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</si>
  <si>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</si>
  <si>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</si>
  <si>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</si>
  <si>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</si>
  <si>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</si>
  <si>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</si>
  <si>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</si>
  <si>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</si>
  <si>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</si>
  <si>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</si>
  <si>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</si>
  <si>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</si>
  <si>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</si>
  <si>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</si>
  <si>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</si>
  <si>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</si>
  <si>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</si>
  <si>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</si>
  <si>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</si>
  <si>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</si>
  <si>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</si>
  <si>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</si>
  <si>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</si>
  <si>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</si>
  <si>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</si>
  <si>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</si>
  <si>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</si>
  <si>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</si>
  <si>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</si>
  <si>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</si>
  <si>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</si>
  <si>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</si>
  <si>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</si>
  <si>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</si>
  <si>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</si>
  <si>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</si>
  <si>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</si>
  <si>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</si>
  <si>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</si>
  <si>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</si>
  <si>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</si>
  <si>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</si>
  <si>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</si>
  <si>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</si>
  <si>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</si>
  <si>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</si>
  <si>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</si>
  <si>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</si>
  <si>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</si>
  <si>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</si>
  <si>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</si>
  <si>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</si>
  <si>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</si>
  <si>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</si>
  <si>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</si>
  <si>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</si>
  <si>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</si>
  <si>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</si>
  <si>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</si>
  <si>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</si>
  <si>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</si>
  <si>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</si>
  <si>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</si>
  <si>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</si>
  <si>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</si>
  <si>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</si>
  <si>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</si>
  <si>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</si>
  <si>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</si>
  <si>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</si>
  <si>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</si>
  <si>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</si>
  <si>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</si>
  <si>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</si>
  <si>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</si>
  <si>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</si>
  <si>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</si>
  <si>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</si>
  <si>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</si>
  <si>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</si>
  <si>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</si>
  <si>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</si>
  <si>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</si>
  <si>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</si>
  <si>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</si>
  <si>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</si>
  <si>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</si>
  <si>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</si>
  <si>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</si>
  <si>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</si>
  <si>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</si>
  <si>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</si>
  <si>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</si>
  <si>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</si>
  <si>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</si>
  <si>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</si>
  <si>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</si>
  <si>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</si>
  <si>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</si>
  <si>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</si>
  <si>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</si>
  <si>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</si>
  <si>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</si>
  <si>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</si>
  <si>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</si>
  <si>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</si>
  <si>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</si>
  <si>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</si>
  <si>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</si>
  <si>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</si>
  <si>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</si>
  <si>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</si>
  <si>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</si>
  <si>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</si>
  <si>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</si>
  <si>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</si>
  <si>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</si>
  <si>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</si>
  <si>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</si>
  <si>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</si>
  <si>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</si>
  <si>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</si>
  <si>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</si>
  <si>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</si>
  <si>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</si>
  <si>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</si>
  <si>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</si>
  <si>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</si>
  <si>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</si>
  <si>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</si>
  <si>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</si>
  <si>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</si>
  <si>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</si>
  <si>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</si>
  <si>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</si>
  <si>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</si>
  <si>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</si>
  <si>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</si>
  <si>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</si>
  <si>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</si>
  <si>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</si>
  <si>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</si>
  <si>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</si>
  <si>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</si>
  <si>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</si>
  <si>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</si>
  <si>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</si>
  <si>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</si>
  <si>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</si>
  <si>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</si>
  <si>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</si>
  <si>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</si>
  <si>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</si>
  <si>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</si>
  <si>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</si>
  <si>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</si>
  <si>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</si>
  <si>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</si>
  <si>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</si>
  <si>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</si>
  <si>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</si>
  <si>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</si>
  <si>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</si>
  <si>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</si>
  <si>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</si>
  <si>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</si>
  <si>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</si>
  <si>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</si>
  <si>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</si>
  <si>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</si>
  <si>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</si>
  <si>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</si>
  <si>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</si>
  <si>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</si>
  <si>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</si>
  <si>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</si>
  <si>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</si>
  <si>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</si>
  <si>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</si>
  <si>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</si>
  <si>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</si>
  <si>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</si>
  <si>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</si>
  <si>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</si>
  <si>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</si>
  <si>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</si>
  <si>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</si>
  <si>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</si>
  <si>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</si>
  <si>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</si>
  <si>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</si>
  <si>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</si>
  <si>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</si>
  <si>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</si>
  <si>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</si>
  <si>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</si>
  <si>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</si>
  <si>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</si>
  <si>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</si>
  <si>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</si>
  <si>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</si>
  <si>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</si>
  <si>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</si>
  <si>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</si>
  <si>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</si>
  <si>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</si>
  <si>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</si>
  <si>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</si>
  <si>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</si>
  <si>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</si>
  <si>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</si>
  <si>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</si>
  <si>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</si>
  <si>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</si>
  <si>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</si>
  <si>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</si>
  <si>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</si>
  <si>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</si>
  <si>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</si>
  <si>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</si>
  <si>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</si>
  <si>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</si>
  <si>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</si>
  <si>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</si>
  <si>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</si>
  <si>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</si>
  <si>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</si>
  <si>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</si>
  <si>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</si>
  <si>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</si>
  <si>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</si>
  <si>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</si>
  <si>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</si>
  <si>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</si>
  <si>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</si>
  <si>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</si>
  <si>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</si>
  <si>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</si>
  <si>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</si>
  <si>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</si>
  <si>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</si>
  <si>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</si>
  <si>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</si>
  <si>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</si>
  <si>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</si>
  <si>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</si>
  <si>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</si>
  <si>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</si>
  <si>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</si>
  <si>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</si>
  <si>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</si>
  <si>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</si>
  <si>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</si>
  <si>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</si>
  <si>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</si>
  <si>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</si>
  <si>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</si>
  <si>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</si>
  <si>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</si>
  <si>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</si>
  <si>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</si>
  <si>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</si>
  <si>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</si>
  <si>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</si>
  <si>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</si>
  <si>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</si>
  <si>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</si>
  <si>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</si>
  <si>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</si>
  <si>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</si>
  <si>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</si>
  <si>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</si>
  <si>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</si>
  <si>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</si>
  <si>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</si>
  <si>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</si>
  <si>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</si>
  <si>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</si>
  <si>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</si>
  <si>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</si>
  <si>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</si>
  <si>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</si>
  <si>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</si>
  <si>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</si>
  <si>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</si>
  <si>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</si>
  <si>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</si>
  <si>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</si>
  <si>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</si>
  <si>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</si>
  <si>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</si>
  <si>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</si>
  <si>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</si>
  <si>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</si>
  <si>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</si>
  <si>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</si>
  <si>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</si>
  <si>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</si>
  <si>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</si>
  <si>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</si>
  <si>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</si>
  <si>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</si>
  <si>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</si>
  <si>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</si>
  <si>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</si>
  <si>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</si>
  <si>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</si>
  <si>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</si>
  <si>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</si>
  <si>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</si>
  <si>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</si>
  <si>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</si>
  <si>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</si>
  <si>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</si>
  <si>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</si>
  <si>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</si>
  <si>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</si>
  <si>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</si>
  <si>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</si>
  <si>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</si>
  <si>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</si>
  <si>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</si>
  <si>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</si>
  <si>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</si>
  <si>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</si>
  <si>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</si>
  <si>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</si>
  <si>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</si>
  <si>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</si>
  <si>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</si>
  <si>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</si>
  <si>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</si>
  <si>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</si>
  <si>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</si>
  <si>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</si>
  <si>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</si>
  <si>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</si>
  <si>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</si>
  <si>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</si>
  <si>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</si>
  <si>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</si>
  <si>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</si>
  <si>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</si>
  <si>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</si>
  <si>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</si>
  <si>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</si>
  <si>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</si>
  <si>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</si>
  <si>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</si>
  <si>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</si>
  <si>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</si>
  <si>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</si>
  <si>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</si>
  <si>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</si>
  <si>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</si>
  <si>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</si>
  <si>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</si>
  <si>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</si>
  <si>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</si>
  <si>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</si>
  <si>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</si>
  <si>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</si>
  <si>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</si>
  <si>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</si>
  <si>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</si>
  <si>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</si>
  <si>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</si>
  <si>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</si>
  <si>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</si>
  <si>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</si>
  <si>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</si>
  <si>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</si>
  <si>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</si>
  <si>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</si>
  <si>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</si>
  <si>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</si>
  <si>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</si>
  <si>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</si>
  <si>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</si>
  <si>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</si>
  <si>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</si>
  <si>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</si>
  <si>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</si>
  <si>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</si>
  <si>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</si>
  <si>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</si>
  <si>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</si>
  <si>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</si>
  <si>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</si>
  <si>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</si>
  <si>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</si>
  <si>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</si>
  <si>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</si>
  <si>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</si>
  <si>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</si>
  <si>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</si>
  <si>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</si>
  <si>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</si>
  <si>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</si>
  <si>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</si>
  <si>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</si>
  <si>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</si>
  <si>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</si>
  <si>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</si>
  <si>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</si>
  <si>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</si>
  <si>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</si>
  <si>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</si>
  <si>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</si>
  <si>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</si>
  <si>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</si>
  <si>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</si>
  <si>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</si>
  <si>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</si>
  <si>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</si>
  <si>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</si>
  <si>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</si>
  <si>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</si>
  <si>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</si>
  <si>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</si>
  <si>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</si>
  <si>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</si>
  <si>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</si>
  <si>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</si>
  <si>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</si>
  <si>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</si>
  <si>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</si>
  <si>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</si>
  <si>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</si>
  <si>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</si>
  <si>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</si>
  <si>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</si>
  <si>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</si>
  <si>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</si>
  <si>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</si>
  <si>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</si>
  <si>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</si>
  <si>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</si>
  <si>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</si>
  <si>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</si>
  <si>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</si>
  <si>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</si>
  <si>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</si>
  <si>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</si>
  <si>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</si>
  <si>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</si>
  <si>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</si>
  <si>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</si>
  <si>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</si>
  <si>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</si>
  <si>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</si>
  <si>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</si>
  <si>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</si>
  <si>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</si>
  <si>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</si>
  <si>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</si>
  <si>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</si>
  <si>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</si>
  <si>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</si>
  <si>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</si>
  <si>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</si>
  <si>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</si>
  <si>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</si>
  <si>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</si>
  <si>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</si>
  <si>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</si>
  <si>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</si>
  <si>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</si>
  <si>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</si>
  <si>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</si>
  <si>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</si>
  <si>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</si>
  <si>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</si>
  <si>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</si>
  <si>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</si>
  <si>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</si>
  <si>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</si>
  <si>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</si>
  <si>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</si>
  <si>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</si>
  <si>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</si>
  <si>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</si>
  <si>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</si>
  <si>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</si>
  <si>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</si>
  <si>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</si>
  <si>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</si>
  <si>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</si>
  <si>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</si>
  <si>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</si>
  <si>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</si>
  <si>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</si>
  <si>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</si>
  <si>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</si>
  <si>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</si>
  <si>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</si>
  <si>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</si>
  <si>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</si>
  <si>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</si>
  <si>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</si>
  <si>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</si>
  <si>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</si>
  <si>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</si>
  <si>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</si>
  <si>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</si>
  <si>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</si>
  <si>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</si>
  <si>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</si>
  <si>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</si>
  <si>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</si>
  <si>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</si>
  <si>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</si>
  <si>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</si>
  <si>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</si>
  <si>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</si>
  <si>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</si>
  <si>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</si>
  <si>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</si>
  <si>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</si>
  <si>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</si>
  <si>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</si>
  <si>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</si>
  <si>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</si>
  <si>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</si>
  <si>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</si>
  <si>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</si>
  <si>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</si>
  <si>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</si>
  <si>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</si>
  <si>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</si>
  <si>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</si>
  <si>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</si>
  <si>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</si>
  <si>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</si>
  <si>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</si>
  <si>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</si>
  <si>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</si>
  <si>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</si>
  <si>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</si>
  <si>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</si>
  <si>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</si>
  <si>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</si>
  <si>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</si>
  <si>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</si>
  <si>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</si>
  <si>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</si>
  <si>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</si>
  <si>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</si>
  <si>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</si>
  <si>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</si>
  <si>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</si>
  <si>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</si>
  <si>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</si>
  <si>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</si>
  <si>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</si>
  <si>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</si>
  <si>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</si>
  <si>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</si>
  <si>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</si>
  <si>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</si>
  <si>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</si>
  <si>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</si>
  <si>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</si>
  <si>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</si>
  <si>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</si>
  <si>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</si>
  <si>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</si>
  <si>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</si>
  <si>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</si>
  <si>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</si>
  <si>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</si>
  <si>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</si>
  <si>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</si>
  <si>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</si>
  <si>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</si>
  <si>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</si>
  <si>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</si>
  <si>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</si>
  <si>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</si>
  <si>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</si>
  <si>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</si>
  <si>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</si>
  <si>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</si>
  <si>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</si>
  <si>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</si>
  <si>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</si>
  <si>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</si>
  <si>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</si>
  <si>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</si>
  <si>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</si>
  <si>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</si>
  <si>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</si>
  <si>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</si>
  <si>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</si>
  <si>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</si>
  <si>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</si>
  <si>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</si>
  <si>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</si>
  <si>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</si>
  <si>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</si>
  <si>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</si>
  <si>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</si>
  <si>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</si>
  <si>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</si>
  <si>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</si>
  <si>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</si>
  <si>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</si>
  <si>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</si>
  <si>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</si>
  <si>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</si>
  <si>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</si>
  <si>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</si>
  <si>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</si>
  <si>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</si>
  <si>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</si>
  <si>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</si>
  <si>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</si>
  <si>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</si>
  <si>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</si>
  <si>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</si>
  <si>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</si>
  <si>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</si>
  <si>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</si>
  <si>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</si>
  <si>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</si>
  <si>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</si>
  <si>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</si>
  <si>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</si>
  <si>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</si>
  <si>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</si>
  <si>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</si>
  <si>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</si>
  <si>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</si>
  <si>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</si>
  <si>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</si>
  <si>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</si>
  <si>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</si>
  <si>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</si>
  <si>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</si>
  <si>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</si>
  <si>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</si>
  <si>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</si>
  <si>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</si>
  <si>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</si>
  <si>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</si>
  <si>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</si>
  <si>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</si>
  <si>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</si>
  <si>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</si>
  <si>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</si>
  <si>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</si>
  <si>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</si>
  <si>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</si>
  <si>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</si>
  <si>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</si>
  <si>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</si>
  <si>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</si>
  <si>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</si>
  <si>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</si>
  <si>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</si>
  <si>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</si>
  <si>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</si>
  <si>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</si>
  <si>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</si>
  <si>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</si>
  <si>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</si>
  <si>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</si>
  <si>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</si>
  <si>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</si>
  <si>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</si>
  <si>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</si>
  <si>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</si>
  <si>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</si>
  <si>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</si>
  <si>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</si>
  <si>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</si>
  <si>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</si>
  <si>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</si>
  <si>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</si>
  <si>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</si>
  <si>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</si>
  <si>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</si>
  <si>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</si>
  <si>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</si>
  <si>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</si>
  <si>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</si>
  <si>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</si>
  <si>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</si>
  <si>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</si>
  <si>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</si>
  <si>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</si>
  <si>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</si>
  <si>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</si>
  <si>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</si>
  <si>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</si>
  <si>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</si>
  <si>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</si>
  <si>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</si>
  <si>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</si>
  <si>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</si>
  <si>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</si>
  <si>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</si>
  <si>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</si>
  <si>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</si>
  <si>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</si>
  <si>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</si>
  <si>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</si>
  <si>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</si>
  <si>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</si>
  <si>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</si>
  <si>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</si>
  <si>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</si>
  <si>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</si>
  <si>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</si>
  <si>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</si>
  <si>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</si>
  <si>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</si>
  <si>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</si>
  <si>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</si>
  <si>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</si>
  <si>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</si>
  <si>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</si>
  <si>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</si>
  <si>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</si>
  <si>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</si>
  <si>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</si>
  <si>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</si>
  <si>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</si>
  <si>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</si>
  <si>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</si>
  <si>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</si>
  <si>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</si>
  <si>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</si>
  <si>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</si>
  <si>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</si>
  <si>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</si>
  <si>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</si>
  <si>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</si>
  <si>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</si>
  <si>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</si>
  <si>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</si>
  <si>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</si>
  <si>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</si>
  <si>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</si>
  <si>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</si>
  <si>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</si>
  <si>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</si>
  <si>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</si>
  <si>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</si>
  <si>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</si>
  <si>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</si>
  <si>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</si>
  <si>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</si>
  <si>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</si>
  <si>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</si>
  <si>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</si>
  <si>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</si>
  <si>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</si>
  <si>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</si>
  <si>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</si>
  <si>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</si>
  <si>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</si>
  <si>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</si>
  <si>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</si>
  <si>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</si>
  <si>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</si>
  <si>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</si>
  <si>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</si>
  <si>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</si>
  <si>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</si>
  <si>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</si>
  <si>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</si>
  <si>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</si>
  <si>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</si>
  <si>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</si>
  <si>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</si>
  <si>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</si>
  <si>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</si>
  <si>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</si>
  <si>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</si>
  <si>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</si>
  <si>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</si>
  <si>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</si>
  <si>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</si>
  <si>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</si>
  <si>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</si>
  <si>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</si>
  <si>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</si>
  <si>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</si>
  <si>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</si>
  <si>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</si>
  <si>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</si>
  <si>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</si>
  <si>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</si>
  <si>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</si>
  <si>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</si>
  <si>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</si>
  <si>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</si>
  <si>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</si>
  <si>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</si>
  <si>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</si>
  <si>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</si>
  <si>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</si>
  <si>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</si>
  <si>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</si>
  <si>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</si>
  <si>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</si>
  <si>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</si>
  <si>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</si>
  <si>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</si>
  <si>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</si>
  <si>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</si>
  <si>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</si>
  <si>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</si>
  <si>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</si>
  <si>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</si>
  <si>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</si>
  <si>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</si>
  <si>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</si>
  <si>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</si>
  <si>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</si>
  <si>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</si>
  <si>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</si>
  <si>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</si>
  <si>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</si>
  <si>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</si>
  <si>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</si>
  <si>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</si>
  <si>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</si>
  <si>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</si>
  <si>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</si>
  <si>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</si>
  <si>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</si>
  <si>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</si>
  <si>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</si>
  <si>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</si>
  <si>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</si>
  <si>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</si>
  <si>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</si>
  <si>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</si>
  <si>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</si>
  <si>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</si>
  <si>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</si>
  <si>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</si>
  <si>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</si>
  <si>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</si>
  <si>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</si>
  <si>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</si>
  <si>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</si>
  <si>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</si>
  <si>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</si>
  <si>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</si>
  <si>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</si>
  <si>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</si>
  <si>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</si>
  <si>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</si>
  <si>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</si>
  <si>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</si>
  <si>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</si>
  <si>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</si>
  <si>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</si>
  <si>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</si>
  <si>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</si>
  <si>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</si>
  <si>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</si>
  <si>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</si>
  <si>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</si>
  <si>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</si>
  <si>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</si>
  <si>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</si>
  <si>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</si>
  <si>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</si>
  <si>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</si>
  <si>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</si>
  <si>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</si>
  <si>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</si>
  <si>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</si>
  <si>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</si>
  <si>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</si>
  <si>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</si>
  <si>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</si>
  <si>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</si>
  <si>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</si>
  <si>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</si>
  <si>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</si>
  <si>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</si>
  <si>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</si>
  <si>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</si>
  <si>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</si>
  <si>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</si>
  <si>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</si>
  <si>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</si>
  <si>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</si>
  <si>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</si>
  <si>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</si>
  <si>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</si>
  <si>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</si>
  <si>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</si>
  <si>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</si>
  <si>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</si>
  <si>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</si>
  <si>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</si>
  <si>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</si>
  <si>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</si>
  <si>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</si>
  <si>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</si>
  <si>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</si>
  <si>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</si>
  <si>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</si>
  <si>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</si>
  <si>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</si>
  <si>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</si>
  <si>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</si>
  <si>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</si>
  <si>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</si>
  <si>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</si>
  <si>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</si>
  <si>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</si>
  <si>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</si>
  <si>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</si>
  <si>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</si>
  <si>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</si>
  <si>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</si>
  <si>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</si>
  <si>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</si>
  <si>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</si>
  <si>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</si>
  <si>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</si>
  <si>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</si>
  <si>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</si>
  <si>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</si>
  <si>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</si>
  <si>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</si>
  <si>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</si>
  <si>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</si>
  <si>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</si>
  <si>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</si>
  <si>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</si>
  <si>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</si>
  <si>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</si>
  <si>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</si>
  <si>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</si>
  <si>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</si>
  <si>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</si>
  <si>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</si>
  <si>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</si>
  <si>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</si>
  <si>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</si>
  <si>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</si>
  <si>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</si>
  <si>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</si>
  <si>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</si>
  <si>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</si>
  <si>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</si>
  <si>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</si>
  <si>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</si>
  <si>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</si>
  <si>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</si>
  <si>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</si>
  <si>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</si>
  <si>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</si>
  <si>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</si>
  <si>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</si>
  <si>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</si>
  <si>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</si>
  <si>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</si>
  <si>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</si>
  <si>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</si>
  <si>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</si>
  <si>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</si>
  <si>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</si>
  <si>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</si>
  <si>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</si>
  <si>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</si>
  <si>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</si>
  <si>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</si>
  <si>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</si>
  <si>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</si>
  <si>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</si>
  <si>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</si>
  <si>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</si>
  <si>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</si>
  <si>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</si>
  <si>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</si>
  <si>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</si>
  <si>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</si>
  <si>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</si>
  <si>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</si>
  <si>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</si>
  <si>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</si>
  <si>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</si>
  <si>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</si>
  <si>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</si>
  <si>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</si>
  <si>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</si>
  <si>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</si>
  <si>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</si>
  <si>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</si>
  <si>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</si>
  <si>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</si>
  <si>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</si>
  <si>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</si>
  <si>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</si>
  <si>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</si>
  <si>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</si>
  <si>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</si>
  <si>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</si>
  <si>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</si>
  <si>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</si>
  <si>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</si>
  <si>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</si>
  <si>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</si>
  <si>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</si>
  <si>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</si>
  <si>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</si>
  <si>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</si>
  <si>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</si>
  <si>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</si>
  <si>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</si>
  <si>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</si>
  <si>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</si>
  <si>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</si>
  <si>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</si>
  <si>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</si>
  <si>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</si>
  <si>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</si>
  <si>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</si>
  <si>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</si>
  <si>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</si>
  <si>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</si>
  <si>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</si>
  <si>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</si>
  <si>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</si>
  <si>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</si>
  <si>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</si>
  <si>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</si>
  <si>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</si>
  <si>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</si>
  <si>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</si>
  <si>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</si>
  <si>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</si>
  <si>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</si>
  <si>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</si>
  <si>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</si>
  <si>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</si>
  <si>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</si>
  <si>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</si>
  <si>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</si>
  <si>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</si>
  <si>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</si>
  <si>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</si>
  <si>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</si>
  <si>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</si>
  <si>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</si>
  <si>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</si>
  <si>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</si>
  <si>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</si>
  <si>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</si>
  <si>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</si>
  <si>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</si>
  <si>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</si>
  <si>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</si>
  <si>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</si>
  <si>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</si>
  <si>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</si>
  <si>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</si>
  <si>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</si>
  <si>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</si>
  <si>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</si>
  <si>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</si>
  <si>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</si>
  <si>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</si>
  <si>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</si>
  <si>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</si>
  <si>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</si>
  <si>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</si>
  <si>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</si>
  <si>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</si>
  <si>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</si>
  <si>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</si>
  <si>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</si>
  <si>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</si>
  <si>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</si>
  <si>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</si>
  <si>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</si>
  <si>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</si>
  <si>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</si>
  <si>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</si>
  <si>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</si>
  <si>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</si>
  <si>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</si>
  <si>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</si>
  <si>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</si>
  <si>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</si>
  <si>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</si>
  <si>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</si>
  <si>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</si>
  <si>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</si>
  <si>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</si>
  <si>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</si>
  <si>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</si>
  <si>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</si>
  <si>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</si>
  <si>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</si>
  <si>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</si>
  <si>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</si>
  <si>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</si>
  <si>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</si>
  <si>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</si>
  <si>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</si>
  <si>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</si>
  <si>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</si>
  <si>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</si>
  <si>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</si>
  <si>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</si>
  <si>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</si>
  <si>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</si>
  <si>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</si>
  <si>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</si>
  <si>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</si>
  <si>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</si>
  <si>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</si>
  <si>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</si>
  <si>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</si>
  <si>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</si>
  <si>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</si>
  <si>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</si>
  <si>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</si>
  <si>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</si>
  <si>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</si>
  <si>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</si>
  <si>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</si>
  <si>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</si>
  <si>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</si>
  <si>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</si>
  <si>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</si>
  <si>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</si>
  <si>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</si>
  <si>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</si>
  <si>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</si>
  <si>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</si>
  <si>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</si>
  <si>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</si>
  <si>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</si>
  <si>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</si>
  <si>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</si>
  <si>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</si>
  <si>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</si>
  <si>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</si>
  <si>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</si>
  <si>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</si>
  <si>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</si>
  <si>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</si>
  <si>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</si>
  <si>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</si>
  <si>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</si>
  <si>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</si>
  <si>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</si>
  <si>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</si>
  <si>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</si>
  <si>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</si>
  <si>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</si>
  <si>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</si>
  <si>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</si>
  <si>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</si>
  <si>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</si>
  <si>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</si>
  <si>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</si>
  <si>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</si>
  <si>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</si>
  <si>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</si>
  <si>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</si>
  <si>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</si>
  <si>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</si>
  <si>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</si>
  <si>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</si>
  <si>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</si>
  <si>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</si>
  <si>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</si>
  <si>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</si>
  <si>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</si>
  <si>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</si>
  <si>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</si>
  <si>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</si>
  <si>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</si>
  <si>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</si>
  <si>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</si>
  <si>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</si>
  <si>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</si>
  <si>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</si>
  <si>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</si>
  <si>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</si>
  <si>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</si>
  <si>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</si>
  <si>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</si>
  <si>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</si>
  <si>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</si>
  <si>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</si>
  <si>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</si>
  <si>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</si>
  <si>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</si>
  <si>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</si>
  <si>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</si>
  <si>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</si>
  <si>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</si>
  <si>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</si>
  <si>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</si>
  <si>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</si>
  <si>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</si>
  <si>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</si>
  <si>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</si>
  <si>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</si>
  <si>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</si>
  <si>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</si>
  <si>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</si>
  <si>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</si>
  <si>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</si>
  <si>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</si>
  <si>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</si>
  <si>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</si>
  <si>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</si>
  <si>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</si>
  <si>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</si>
  <si>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</si>
  <si>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</si>
  <si>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</si>
  <si>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</si>
  <si>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</si>
  <si>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</si>
  <si>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</si>
  <si>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</si>
  <si>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</si>
  <si>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</si>
  <si>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</si>
  <si>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</si>
  <si>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</si>
  <si>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</si>
  <si>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</si>
  <si>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</si>
  <si>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</si>
  <si>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</si>
  <si>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</si>
  <si>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</si>
  <si>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</si>
  <si>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</si>
  <si>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</si>
  <si>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</si>
  <si>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</si>
  <si>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</si>
  <si>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</si>
  <si>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</si>
  <si>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</si>
  <si>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</si>
  <si>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</si>
  <si>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</si>
  <si>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</si>
  <si>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</si>
  <si>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</si>
  <si>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</si>
  <si>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</si>
  <si>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</si>
  <si>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</si>
  <si>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</si>
  <si>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</si>
  <si>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</si>
  <si>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</si>
  <si>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</si>
  <si>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</si>
  <si>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</si>
  <si>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</si>
  <si>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</si>
  <si>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</si>
  <si>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</si>
  <si>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</si>
  <si>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</si>
  <si>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</si>
  <si>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</si>
  <si>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</si>
  <si>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</si>
  <si>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</si>
  <si>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</si>
  <si>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</si>
  <si>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</si>
  <si>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</si>
  <si>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</si>
  <si>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</si>
  <si>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</si>
  <si>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</si>
  <si>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</si>
  <si>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</si>
  <si>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</si>
  <si>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</si>
  <si>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</si>
  <si>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</si>
  <si>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</si>
  <si>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</si>
  <si>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</si>
  <si>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</si>
  <si>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</si>
  <si>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</si>
  <si>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</si>
  <si>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</si>
  <si>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</si>
  <si>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</si>
  <si>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</si>
  <si>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</si>
  <si>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</si>
  <si>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</si>
  <si>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</si>
  <si>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</si>
  <si>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</si>
  <si>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</si>
  <si>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</si>
  <si>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</si>
  <si>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</si>
  <si>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</si>
  <si>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</si>
  <si>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</si>
  <si>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</si>
  <si>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</si>
  <si>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</si>
  <si>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</si>
  <si>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</si>
  <si>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</si>
  <si>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</si>
  <si>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</si>
  <si>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</si>
  <si>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</si>
  <si>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</si>
  <si>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</si>
  <si>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</si>
  <si>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</si>
  <si>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</si>
  <si>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</si>
  <si>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</si>
  <si>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</si>
  <si>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</si>
  <si>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</si>
  <si>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</si>
  <si>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</si>
  <si>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</si>
  <si>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</si>
  <si>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</si>
  <si>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</si>
  <si>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</si>
  <si>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</si>
  <si>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</si>
  <si>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</si>
  <si>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</si>
  <si>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</si>
  <si>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</si>
  <si>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</si>
  <si>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</si>
  <si>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</si>
  <si>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</si>
  <si>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</si>
  <si>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</si>
  <si>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</si>
  <si>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</si>
  <si>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</si>
  <si>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</si>
  <si>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</si>
  <si>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</si>
  <si>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</si>
  <si>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</si>
  <si>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</si>
  <si>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</si>
  <si>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</si>
  <si>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</si>
  <si>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</si>
  <si>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</si>
  <si>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</si>
  <si>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</si>
  <si>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</si>
  <si>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</si>
  <si>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</si>
  <si>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</si>
  <si>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</si>
  <si>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</si>
  <si>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</si>
  <si>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</si>
  <si>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</si>
  <si>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</si>
  <si>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</si>
  <si>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</si>
  <si>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</si>
  <si>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</si>
  <si>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</si>
  <si>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</si>
  <si>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</si>
  <si>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</si>
  <si>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</si>
  <si>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</si>
  <si>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</si>
  <si>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</si>
  <si>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</si>
  <si>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</si>
  <si>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</si>
  <si>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</si>
  <si>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</si>
  <si>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</si>
  <si>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</si>
  <si>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</si>
  <si>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</si>
  <si>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</si>
  <si>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</si>
  <si>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</si>
  <si>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</si>
  <si>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</si>
  <si>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</si>
  <si>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</si>
  <si>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</si>
  <si>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</si>
  <si>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</si>
  <si>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</si>
  <si>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</si>
  <si>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</si>
  <si>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</si>
  <si>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</si>
  <si>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</si>
  <si>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</si>
  <si>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</si>
  <si>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</si>
  <si>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</si>
  <si>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</si>
  <si>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</si>
  <si>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</si>
  <si>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</si>
  <si>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</si>
  <si>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</si>
  <si>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</si>
  <si>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</si>
  <si>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</si>
  <si>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</si>
  <si>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</si>
  <si>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</si>
  <si>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</si>
  <si>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</si>
  <si>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</si>
  <si>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</si>
  <si>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</si>
  <si>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</si>
  <si>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</si>
  <si>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</si>
  <si>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</si>
  <si>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</si>
  <si>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</si>
  <si>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</si>
  <si>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</si>
  <si>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</si>
  <si>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</si>
  <si>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</si>
  <si>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</si>
  <si>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</si>
  <si>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</si>
  <si>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</si>
  <si>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</si>
  <si>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</si>
  <si>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</si>
  <si>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</si>
  <si>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</si>
  <si>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</si>
  <si>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</si>
  <si>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</si>
  <si>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</si>
  <si>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</si>
  <si>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</si>
  <si>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</si>
  <si>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</si>
  <si>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</si>
  <si>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</si>
  <si>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</si>
  <si>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</si>
  <si>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</si>
  <si>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</si>
  <si>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</si>
  <si>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</si>
  <si>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</si>
  <si>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</si>
  <si>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</si>
  <si>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</si>
  <si>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</si>
  <si>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</si>
  <si>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</si>
  <si>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</si>
  <si>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</si>
  <si>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</si>
  <si>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</si>
  <si>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</si>
  <si>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</si>
  <si>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</si>
  <si>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</si>
  <si>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</si>
  <si>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</si>
  <si>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</si>
  <si>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</si>
  <si>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</si>
  <si>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</si>
  <si>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</si>
  <si>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</si>
  <si>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</si>
  <si>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</si>
  <si>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</si>
  <si>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</si>
  <si>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</si>
  <si>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</si>
  <si>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</si>
  <si>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</si>
  <si>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</si>
  <si>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</si>
  <si>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</si>
  <si>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</si>
  <si>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</si>
  <si>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</si>
  <si>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</si>
  <si>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</si>
  <si>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</si>
  <si>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</si>
  <si>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</si>
  <si>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</si>
  <si>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</si>
  <si>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</si>
  <si>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</si>
  <si>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</si>
  <si>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</si>
  <si>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</si>
  <si>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</si>
  <si>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</si>
  <si>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</si>
  <si>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</si>
  <si>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</si>
  <si>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</si>
  <si>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</si>
  <si>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</si>
  <si>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</si>
  <si>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</si>
  <si>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</si>
  <si>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</si>
  <si>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</si>
  <si>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</si>
  <si>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</si>
  <si>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</si>
  <si>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</si>
  <si>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</si>
  <si>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</si>
  <si>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</si>
  <si>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</si>
  <si>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</si>
  <si>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</si>
  <si>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</si>
  <si>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</si>
  <si>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</si>
  <si>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</si>
  <si>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</si>
  <si>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</si>
  <si>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</si>
  <si>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</si>
  <si>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</si>
  <si>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</si>
  <si>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</si>
  <si>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</si>
  <si>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</si>
  <si>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</si>
  <si>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</si>
  <si>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</si>
  <si>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</si>
  <si>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</si>
  <si>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</si>
  <si>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</si>
  <si>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</si>
  <si>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</si>
  <si>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</si>
  <si>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</si>
  <si>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</si>
  <si>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</si>
  <si>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</si>
  <si>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</si>
  <si>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</si>
  <si>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</si>
  <si>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</si>
  <si>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</si>
  <si>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</si>
  <si>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</si>
  <si>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</si>
  <si>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</si>
  <si>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</si>
  <si>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</si>
  <si>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</si>
  <si>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</si>
  <si>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</si>
  <si>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</si>
  <si>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</si>
  <si>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</si>
  <si>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</si>
  <si>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</si>
  <si>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</si>
  <si>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</si>
  <si>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</si>
  <si>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</si>
  <si>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</si>
  <si>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</si>
  <si>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</si>
  <si>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</si>
  <si>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</si>
  <si>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</si>
  <si>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</si>
  <si>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</si>
  <si>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</si>
  <si>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</si>
  <si>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</si>
  <si>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</si>
  <si>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</si>
  <si>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</si>
  <si>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</si>
  <si>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</si>
  <si>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</si>
  <si>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</si>
  <si>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</si>
  <si>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</si>
  <si>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</si>
  <si>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</si>
  <si>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</si>
  <si>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</si>
  <si>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</si>
  <si>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</si>
  <si>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</si>
  <si>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</si>
  <si>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</si>
  <si>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</si>
  <si>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</si>
  <si>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</si>
  <si>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</si>
  <si>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</si>
  <si>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</si>
  <si>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</si>
  <si>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</si>
  <si>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</si>
  <si>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</si>
  <si>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</si>
  <si>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</si>
  <si>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</si>
  <si>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</si>
  <si>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</si>
  <si>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</si>
  <si>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</si>
  <si>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</si>
  <si>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</si>
  <si>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</si>
  <si>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</si>
  <si>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</si>
  <si>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</si>
  <si>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</si>
  <si>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</si>
  <si>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</si>
  <si>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</si>
  <si>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</si>
  <si>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</si>
  <si>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</si>
  <si>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</si>
  <si>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</si>
  <si>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</si>
  <si>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</si>
  <si>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</si>
  <si>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</si>
  <si>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</si>
  <si>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</si>
  <si>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</si>
  <si>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</si>
  <si>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</si>
  <si>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</si>
  <si>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</si>
  <si>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</si>
  <si>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</si>
  <si>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</si>
  <si>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</si>
  <si>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</si>
  <si>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</si>
  <si>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</si>
  <si>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</si>
  <si>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</si>
  <si>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</si>
  <si>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</si>
  <si>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</si>
  <si>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</si>
  <si>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</si>
  <si>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</si>
  <si>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</si>
  <si>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</si>
  <si>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</si>
  <si>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</si>
  <si>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</si>
  <si>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</si>
  <si>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</si>
  <si>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</si>
  <si>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</si>
  <si>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</si>
  <si>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</si>
  <si>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</si>
  <si>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</si>
  <si>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</si>
  <si>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</si>
  <si>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</si>
  <si>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</si>
  <si>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</si>
  <si>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</si>
  <si>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</si>
  <si>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</si>
  <si>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</si>
  <si>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</si>
  <si>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</si>
  <si>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</si>
  <si>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</si>
  <si>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</si>
  <si>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</si>
  <si>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</si>
  <si>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</si>
  <si>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</si>
  <si>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</si>
  <si>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</si>
  <si>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</si>
  <si>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</si>
  <si>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</si>
  <si>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</si>
  <si>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</si>
  <si>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</si>
  <si>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</si>
  <si>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</si>
  <si>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</si>
  <si>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</si>
  <si>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</si>
  <si>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</si>
  <si>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</si>
  <si>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</si>
  <si>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</si>
  <si>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</si>
  <si>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</si>
  <si>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</si>
  <si>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</si>
  <si>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</si>
  <si>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</si>
  <si>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</si>
  <si>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</si>
  <si>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</si>
  <si>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</si>
  <si>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</si>
  <si>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</si>
  <si>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</si>
  <si>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</si>
  <si>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</si>
  <si>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</si>
  <si>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</si>
  <si>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</si>
  <si>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</si>
  <si>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</si>
  <si>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</si>
  <si>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</si>
  <si>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</si>
  <si>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</si>
  <si>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</si>
  <si>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</si>
  <si>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</si>
  <si>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</si>
  <si>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</si>
  <si>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</si>
  <si>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</si>
  <si>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</si>
  <si>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</si>
  <si>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</si>
  <si>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</si>
  <si>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</si>
  <si>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</si>
  <si>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</si>
  <si>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</si>
  <si>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</si>
  <si>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</si>
  <si>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</si>
  <si>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</si>
  <si>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</si>
  <si>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</si>
  <si>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</si>
  <si>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</si>
  <si>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</si>
  <si>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</si>
  <si>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</si>
  <si>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</si>
  <si>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</si>
  <si>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</si>
  <si>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</si>
  <si>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</si>
  <si>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</si>
  <si>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</si>
  <si>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</si>
  <si>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</si>
  <si>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</si>
  <si>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</si>
  <si>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</si>
  <si>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</si>
  <si>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</si>
  <si>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</si>
  <si>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</si>
  <si>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</si>
  <si>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</si>
  <si>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</si>
  <si>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</si>
  <si>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</si>
  <si>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</si>
  <si>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</si>
  <si>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</si>
  <si>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</si>
  <si>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</si>
  <si>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</si>
  <si>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</si>
  <si>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</si>
  <si>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</si>
  <si>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</si>
  <si>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</si>
  <si>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</si>
  <si>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</si>
  <si>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</si>
  <si>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</si>
  <si>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</si>
  <si>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</si>
  <si>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</si>
  <si>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</si>
  <si>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</si>
  <si>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</si>
  <si>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</si>
  <si>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</si>
  <si>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</si>
  <si>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</si>
  <si>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</si>
  <si>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</si>
  <si>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</si>
  <si>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</si>
  <si>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</si>
  <si>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</si>
  <si>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</si>
  <si>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</si>
  <si>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</si>
  <si>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</si>
  <si>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</si>
  <si>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</si>
  <si>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</si>
  <si>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</si>
  <si>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</si>
  <si>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</si>
  <si>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</si>
  <si>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</si>
  <si>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</si>
  <si>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</si>
  <si>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</si>
  <si>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</si>
  <si>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</si>
  <si>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</si>
  <si>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</si>
  <si>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</si>
  <si>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</si>
  <si>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</si>
  <si>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</si>
  <si>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</si>
  <si>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</si>
  <si>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</si>
  <si>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</si>
  <si>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</si>
  <si>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</si>
  <si>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</si>
  <si>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</si>
  <si>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</si>
  <si>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</si>
  <si>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</si>
  <si>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</si>
  <si>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</si>
  <si>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</si>
  <si>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</si>
  <si>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</si>
  <si>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</si>
  <si>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</si>
  <si>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</si>
  <si>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</si>
  <si>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</si>
  <si>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</si>
  <si>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</si>
  <si>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</si>
  <si>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</si>
  <si>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</si>
  <si>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</si>
  <si>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</si>
  <si>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</si>
  <si>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</si>
  <si>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</si>
  <si>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</si>
  <si>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</si>
  <si>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</si>
  <si>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</si>
  <si>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</si>
  <si>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</si>
  <si>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</si>
  <si>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</si>
  <si>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</si>
  <si>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</si>
  <si>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</si>
  <si>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</si>
  <si>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</si>
  <si>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</si>
  <si>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</si>
  <si>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</si>
  <si>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</si>
  <si>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</si>
  <si>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</si>
  <si>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</si>
  <si>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</si>
  <si>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</si>
  <si>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</si>
  <si>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</si>
  <si>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</si>
  <si>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</si>
  <si>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</si>
  <si>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</si>
  <si>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</si>
  <si>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</si>
  <si>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</si>
  <si>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</si>
  <si>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</si>
  <si>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</si>
  <si>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</si>
  <si>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</si>
  <si>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</si>
  <si>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</si>
  <si>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</si>
  <si>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</si>
  <si>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</si>
  <si>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</si>
  <si>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</si>
  <si>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</si>
  <si>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</si>
  <si>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</si>
  <si>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</si>
  <si>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</si>
  <si>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</si>
  <si>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</si>
  <si>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</si>
  <si>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</si>
  <si>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</si>
  <si>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</si>
  <si>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</si>
  <si>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</si>
  <si>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</si>
  <si>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</si>
  <si>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</si>
  <si>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</si>
  <si>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</si>
  <si>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</si>
  <si>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</si>
  <si>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</si>
  <si>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</si>
  <si>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</si>
  <si>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</si>
  <si>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</si>
  <si>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</si>
  <si>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</si>
  <si>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</si>
  <si>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</si>
  <si>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</si>
  <si>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</si>
  <si>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</si>
  <si>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</si>
  <si>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</si>
  <si>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</si>
  <si>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</si>
  <si>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</si>
  <si>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</si>
  <si>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</si>
  <si>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</si>
  <si>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</si>
  <si>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</si>
  <si>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</si>
  <si>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</si>
  <si>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</si>
  <si>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</si>
  <si>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</si>
  <si>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</si>
  <si>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</si>
  <si>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</si>
  <si>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</si>
  <si>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</si>
  <si>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</si>
  <si>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</si>
  <si>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</si>
  <si>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</si>
  <si>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</si>
  <si>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</si>
  <si>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</si>
  <si>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</si>
  <si>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</si>
  <si>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</si>
  <si>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</si>
  <si>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</si>
  <si>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</si>
  <si>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</si>
  <si>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</si>
  <si>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</si>
  <si>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</si>
  <si>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</si>
  <si>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</si>
  <si>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</si>
  <si>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</si>
  <si>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</si>
  <si>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</si>
  <si>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</si>
  <si>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</si>
  <si>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</si>
  <si>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</si>
  <si>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</si>
  <si>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</si>
  <si>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</si>
  <si>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</si>
  <si>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</si>
  <si>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</si>
  <si>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</si>
  <si>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</si>
  <si>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</si>
  <si>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</si>
  <si>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</si>
  <si>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</si>
  <si>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</si>
  <si>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</si>
  <si>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</si>
  <si>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</si>
  <si>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</si>
  <si>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</si>
  <si>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</si>
  <si>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</si>
  <si>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</si>
  <si>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</si>
  <si>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</si>
  <si>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</si>
  <si>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</si>
  <si>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</si>
  <si>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</si>
  <si>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</si>
  <si>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</si>
  <si>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</si>
  <si>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</si>
  <si>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</si>
  <si>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</si>
  <si>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</si>
  <si>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</si>
  <si>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</si>
  <si>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</si>
  <si>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</si>
  <si>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</si>
  <si>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</si>
  <si>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</si>
  <si>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</si>
  <si>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</si>
  <si>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</si>
  <si>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</si>
  <si>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</si>
  <si>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</si>
  <si>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</si>
  <si>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</si>
  <si>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</si>
  <si>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</si>
  <si>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</si>
  <si>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</si>
  <si>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</si>
  <si>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</si>
  <si>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</si>
  <si>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</si>
  <si>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</si>
  <si>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</si>
  <si>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</si>
  <si>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</si>
  <si>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</si>
  <si>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</si>
  <si>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</si>
  <si>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</si>
  <si>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</si>
  <si>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</si>
  <si>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</si>
  <si>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</si>
  <si>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</si>
  <si>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</si>
  <si>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</si>
  <si>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</si>
  <si>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</si>
  <si>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</si>
  <si>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</si>
  <si>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</si>
  <si>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</si>
  <si>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</si>
  <si>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</si>
  <si>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</si>
  <si>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</si>
  <si>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</si>
  <si>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</si>
  <si>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</si>
  <si>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</si>
  <si>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</si>
  <si>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</si>
  <si>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</si>
  <si>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</si>
  <si>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</si>
  <si>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</si>
  <si>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</si>
  <si>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</si>
  <si>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</si>
  <si>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</si>
  <si>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</si>
  <si>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</si>
  <si>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</si>
  <si>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</si>
  <si>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</si>
  <si>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</si>
  <si>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</si>
  <si>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</si>
  <si>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</si>
  <si>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</si>
  <si>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</si>
  <si>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</si>
  <si>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</si>
  <si>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</si>
  <si>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</si>
  <si>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</si>
  <si>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</si>
  <si>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</si>
  <si>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</si>
  <si>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</si>
  <si>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</si>
  <si>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</si>
  <si>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</si>
  <si>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</si>
  <si>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</si>
  <si>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</si>
  <si>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</si>
  <si>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</si>
  <si>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</si>
  <si>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</si>
  <si>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</si>
  <si>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</si>
  <si>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</si>
  <si>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</si>
  <si>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</si>
  <si>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</si>
  <si>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</si>
  <si>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</si>
  <si>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</si>
  <si>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</si>
  <si>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</si>
  <si>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</si>
  <si>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</si>
  <si>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</si>
  <si>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</si>
  <si>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</si>
  <si>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</si>
  <si>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</si>
  <si>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</si>
  <si>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</si>
  <si>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</si>
  <si>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</si>
  <si>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</si>
  <si>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</si>
  <si>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</si>
  <si>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</si>
  <si>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</si>
  <si>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</si>
  <si>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</si>
  <si>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</si>
  <si>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</si>
  <si>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</si>
  <si>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</si>
  <si>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</si>
  <si>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</si>
  <si>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</si>
  <si>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</si>
  <si>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</si>
  <si>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</si>
  <si>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</si>
  <si>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</si>
  <si>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</si>
  <si>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</si>
  <si>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</si>
  <si>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</si>
  <si>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</si>
  <si>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</si>
  <si>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</si>
  <si>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</si>
  <si>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</si>
  <si>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</si>
  <si>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</si>
  <si>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</si>
  <si>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</si>
  <si>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</si>
  <si>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</si>
  <si>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</si>
  <si>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</si>
  <si>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</si>
  <si>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</si>
  <si>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</si>
  <si>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</si>
  <si>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</si>
  <si>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</si>
  <si>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</si>
  <si>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</si>
  <si>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</si>
  <si>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</si>
  <si>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</si>
  <si>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</si>
  <si>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</si>
  <si>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</si>
  <si>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</si>
  <si>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</si>
  <si>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</si>
  <si>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</si>
  <si>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</si>
  <si>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</si>
  <si>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</si>
  <si>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</si>
  <si>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</si>
  <si>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</si>
  <si>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</si>
  <si>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</si>
  <si>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</si>
  <si>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</si>
  <si>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</si>
  <si>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</si>
  <si>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</si>
  <si>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</si>
  <si>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</si>
  <si>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</si>
  <si>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</si>
  <si>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</si>
  <si>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</si>
  <si>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</si>
  <si>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</si>
  <si>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</si>
  <si>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</si>
  <si>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</si>
  <si>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</si>
  <si>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</si>
  <si>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</si>
  <si>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</si>
  <si>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</si>
  <si>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</si>
  <si>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</si>
  <si>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</si>
  <si>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</si>
  <si>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</si>
  <si>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</si>
  <si>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</si>
  <si>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</si>
  <si>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</si>
  <si>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</si>
  <si>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</si>
  <si>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</si>
  <si>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</si>
  <si>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</si>
  <si>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</si>
  <si>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</si>
  <si>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</si>
  <si>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</si>
  <si>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</si>
  <si>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</si>
  <si>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</si>
  <si>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</si>
  <si>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</si>
  <si>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</si>
  <si>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</si>
  <si>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</si>
  <si>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</si>
  <si>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</si>
  <si>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</si>
  <si>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</si>
  <si>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</si>
  <si>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</si>
  <si>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</si>
  <si>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</si>
  <si>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</si>
  <si>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</si>
  <si>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</si>
  <si>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</si>
  <si>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</si>
  <si>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</si>
  <si>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</si>
  <si>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</si>
  <si>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</si>
  <si>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</si>
  <si>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</si>
  <si>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</si>
  <si>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</si>
  <si>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</si>
  <si>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</si>
  <si>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</si>
  <si>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</si>
  <si>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</si>
  <si>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</si>
  <si>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</si>
  <si>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</si>
  <si>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</si>
  <si>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</si>
  <si>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</si>
  <si>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</si>
  <si>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</si>
  <si>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</si>
  <si>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</si>
  <si>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</si>
  <si>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</si>
  <si>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</si>
  <si>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</si>
  <si>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</si>
  <si>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</si>
  <si>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</si>
  <si>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</si>
  <si>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</si>
  <si>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</si>
  <si>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</si>
  <si>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</si>
  <si>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</si>
  <si>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</si>
  <si>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</si>
  <si>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</si>
  <si>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</si>
  <si>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</si>
  <si>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</si>
  <si>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</si>
  <si>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</si>
  <si>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</si>
  <si>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</si>
  <si>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</si>
  <si>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</si>
  <si>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</si>
  <si>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</si>
  <si>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</si>
  <si>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</si>
  <si>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</si>
  <si>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</si>
  <si>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</si>
  <si>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</si>
  <si>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</si>
  <si>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</si>
  <si>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</si>
  <si>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</si>
  <si>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</si>
  <si>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</si>
  <si>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</si>
  <si>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</si>
  <si>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</si>
  <si>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</si>
  <si>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</si>
  <si>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</si>
  <si>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</si>
  <si>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</si>
  <si>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</si>
  <si>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</si>
  <si>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</si>
  <si>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</si>
  <si>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</si>
  <si>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</si>
  <si>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</si>
  <si>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</si>
  <si>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</si>
  <si>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</si>
  <si>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</si>
  <si>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</si>
  <si>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</si>
  <si>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</si>
  <si>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</si>
  <si>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</si>
  <si>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</si>
  <si>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</si>
  <si>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</si>
  <si>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</si>
  <si>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</si>
  <si>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</si>
  <si>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</si>
  <si>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</si>
  <si>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</si>
  <si>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</si>
  <si>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</si>
  <si>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</si>
  <si>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</si>
  <si>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</si>
  <si>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</si>
  <si>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</si>
  <si>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</si>
  <si>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</si>
  <si>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</si>
  <si>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</si>
  <si>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</si>
  <si>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</si>
  <si>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</si>
  <si>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</si>
  <si>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</si>
  <si>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</si>
  <si>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</si>
  <si>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</si>
  <si>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</si>
  <si>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</si>
  <si>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</si>
  <si>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</si>
  <si>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</si>
  <si>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</si>
  <si>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</si>
  <si>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</si>
  <si>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</si>
  <si>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</si>
  <si>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</si>
  <si>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</si>
  <si>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</si>
  <si>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</si>
  <si>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</si>
  <si>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</si>
  <si>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</si>
  <si>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</si>
  <si>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</si>
  <si>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</si>
  <si>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</si>
  <si>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</si>
  <si>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</si>
  <si>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</si>
  <si>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</si>
  <si>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</si>
  <si>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</si>
  <si>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</si>
  <si>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</si>
  <si>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</si>
  <si>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</si>
  <si>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</si>
  <si>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</si>
  <si>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</si>
  <si>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</si>
  <si>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</si>
  <si>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</si>
  <si>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</si>
  <si>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</si>
  <si>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</si>
  <si>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</si>
  <si>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</si>
  <si>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</si>
  <si>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</si>
  <si>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</si>
  <si>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</si>
  <si>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</si>
  <si>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</si>
  <si>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</si>
  <si>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</si>
  <si>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</si>
  <si>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</si>
  <si>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</si>
  <si>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</si>
  <si>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</si>
  <si>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</si>
  <si>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</si>
  <si>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</si>
  <si>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</si>
  <si>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</si>
  <si>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</si>
  <si>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</si>
  <si>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</si>
  <si>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</si>
  <si>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</si>
  <si>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</si>
  <si>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</si>
  <si>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</si>
  <si>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</si>
  <si>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</si>
  <si>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</si>
  <si>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</si>
  <si>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</si>
  <si>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</si>
  <si>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</si>
  <si>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</si>
  <si>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</si>
  <si>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</si>
  <si>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</si>
  <si>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</si>
  <si>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</si>
  <si>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</si>
  <si>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</si>
  <si>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</si>
  <si>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</si>
  <si>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</si>
  <si>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</si>
  <si>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</si>
  <si>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</si>
  <si>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</si>
  <si>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</si>
  <si>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</si>
  <si>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</si>
  <si>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</si>
  <si>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</si>
  <si>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</si>
  <si>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</si>
  <si>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</si>
  <si>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</si>
  <si>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</si>
  <si>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</si>
  <si>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</si>
  <si>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</si>
  <si>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</si>
  <si>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</si>
  <si>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</si>
  <si>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</si>
  <si>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</si>
  <si>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</si>
  <si>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</si>
  <si>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</si>
  <si>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</si>
  <si>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</si>
  <si>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</si>
  <si>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</si>
  <si>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</si>
  <si>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</si>
  <si>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</si>
  <si>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</si>
  <si>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</si>
  <si>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</si>
  <si>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</si>
  <si>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</si>
  <si>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</si>
  <si>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</si>
  <si>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</si>
  <si>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</si>
  <si>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</si>
  <si>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</si>
  <si>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</si>
  <si>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</si>
  <si>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</si>
  <si>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</si>
  <si>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</si>
  <si>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</si>
  <si>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</si>
  <si>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</si>
  <si>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</si>
  <si>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</si>
  <si>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</si>
  <si>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</si>
  <si>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</si>
  <si>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</si>
  <si>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</si>
  <si>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</si>
  <si>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</si>
  <si>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</si>
  <si>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</si>
  <si>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</si>
  <si>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</si>
  <si>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</si>
  <si>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</si>
  <si>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</si>
  <si>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</si>
  <si>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</si>
  <si>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</si>
  <si>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</si>
  <si>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</si>
  <si>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</si>
  <si>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</si>
  <si>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</si>
  <si>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</si>
  <si>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</si>
  <si>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</si>
  <si>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</si>
  <si>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</si>
  <si>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</si>
  <si>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</si>
  <si>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</si>
  <si>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</si>
  <si>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</si>
  <si>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</si>
  <si>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</si>
  <si>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</si>
  <si>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</si>
  <si>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</si>
  <si>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</si>
  <si>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</si>
  <si>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</si>
  <si>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</si>
  <si>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</si>
  <si>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</si>
  <si>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</si>
  <si>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</si>
  <si>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</si>
  <si>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</si>
  <si>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</si>
  <si>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</si>
  <si>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</si>
  <si>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</si>
  <si>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</si>
  <si>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</si>
  <si>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</si>
  <si>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</si>
  <si>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</si>
  <si>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</si>
  <si>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</si>
  <si>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</si>
  <si>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</si>
  <si>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</si>
  <si>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</si>
  <si>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</si>
  <si>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</si>
  <si>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</si>
  <si>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</si>
  <si>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</si>
  <si>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</si>
  <si>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</si>
  <si>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</si>
  <si>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</si>
  <si>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</si>
  <si>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</si>
  <si>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</si>
  <si>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</si>
  <si>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</si>
  <si>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</si>
  <si>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</si>
  <si>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</si>
  <si>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</si>
  <si>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</si>
  <si>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</si>
  <si>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</si>
  <si>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</si>
  <si>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</si>
  <si>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</si>
  <si>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</si>
  <si>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</si>
  <si>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</si>
  <si>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</si>
  <si>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</si>
  <si>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</si>
  <si>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</si>
  <si>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</si>
  <si>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</si>
  <si>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</si>
  <si>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</si>
  <si>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</si>
  <si>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</si>
  <si>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</si>
  <si>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</si>
  <si>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</si>
  <si>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</si>
  <si>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</si>
  <si>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</si>
  <si>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</si>
  <si>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</si>
  <si>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</si>
  <si>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</si>
  <si>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</si>
  <si>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</si>
  <si>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</si>
  <si>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</si>
  <si>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</si>
  <si>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</si>
  <si>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</si>
  <si>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</si>
  <si>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</si>
  <si>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</si>
  <si>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</si>
  <si>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</si>
  <si>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</si>
  <si>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</si>
  <si>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</si>
  <si>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</si>
  <si>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</si>
  <si>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</si>
  <si>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</si>
  <si>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</si>
  <si>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</si>
  <si>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</si>
  <si>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</si>
  <si>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</si>
  <si>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</si>
  <si>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</si>
  <si>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</si>
  <si>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</si>
  <si>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</si>
  <si>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</si>
  <si>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</si>
  <si>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</si>
  <si>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</si>
  <si>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</si>
  <si>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</si>
  <si>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</si>
  <si>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</si>
  <si>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</si>
  <si>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</si>
  <si>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</si>
  <si>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</si>
  <si>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</si>
  <si>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</si>
  <si>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</si>
  <si>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</si>
  <si>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</si>
  <si>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</si>
  <si>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</si>
  <si>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</si>
  <si>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</si>
  <si>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</si>
  <si>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</si>
  <si>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</si>
  <si>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</si>
  <si>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</si>
  <si>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</si>
  <si>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</si>
  <si>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</si>
  <si>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</si>
  <si>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</si>
  <si>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</si>
  <si>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</si>
  <si>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</si>
  <si>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</si>
  <si>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</si>
  <si>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</si>
  <si>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</si>
  <si>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</si>
  <si>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</si>
  <si>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</si>
  <si>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</si>
  <si>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</si>
  <si>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</si>
  <si>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</si>
  <si>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</si>
  <si>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</si>
  <si>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</si>
  <si>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</si>
  <si>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</si>
  <si>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</si>
  <si>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</si>
  <si>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</si>
  <si>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</si>
  <si>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</si>
  <si>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</si>
  <si>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</si>
  <si>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</si>
  <si>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</si>
  <si>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</si>
  <si>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</si>
  <si>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</si>
  <si>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</si>
  <si>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</si>
  <si>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</si>
  <si>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</si>
  <si>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</si>
  <si>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</si>
  <si>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</si>
  <si>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</si>
  <si>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</si>
  <si>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</si>
  <si>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</si>
  <si>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</si>
  <si>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</si>
  <si>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</si>
  <si>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</si>
  <si>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</si>
  <si>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</si>
  <si>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</si>
  <si>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</si>
  <si>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</si>
  <si>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</si>
  <si>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</si>
  <si>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</si>
  <si>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</si>
  <si>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</si>
  <si>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</si>
  <si>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</si>
  <si>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</si>
  <si>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</si>
  <si>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</si>
  <si>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</si>
  <si>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</si>
  <si>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</si>
  <si>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</si>
  <si>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</si>
  <si>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</si>
  <si>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</si>
  <si>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</si>
  <si>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</si>
  <si>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</si>
  <si>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</si>
  <si>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</si>
  <si>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</si>
  <si>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</si>
  <si>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</si>
  <si>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</si>
  <si>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</si>
  <si>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</si>
  <si>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</si>
  <si>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</si>
  <si>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</si>
  <si>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</si>
  <si>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</si>
  <si>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</si>
  <si>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</si>
  <si>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</si>
  <si>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</si>
  <si>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</si>
  <si>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</si>
  <si>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</si>
  <si>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</si>
  <si>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</si>
  <si>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</si>
  <si>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</si>
  <si>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</si>
  <si>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</si>
  <si>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</si>
  <si>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</si>
  <si>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</si>
  <si>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</si>
  <si>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</si>
  <si>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</si>
  <si>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</si>
  <si>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</si>
  <si>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</si>
  <si>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</si>
  <si>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</si>
  <si>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</si>
  <si>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</si>
  <si>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</si>
  <si>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</si>
  <si>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</si>
  <si>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</si>
  <si>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</si>
  <si>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</si>
  <si>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</si>
  <si>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</si>
  <si>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</si>
  <si>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</si>
  <si>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</si>
  <si>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</si>
  <si>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</si>
  <si>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</si>
  <si>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</si>
  <si>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</si>
  <si>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</si>
  <si>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</si>
  <si>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</si>
  <si>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</si>
  <si>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</si>
  <si>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</si>
  <si>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</si>
  <si>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</si>
  <si>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</si>
  <si>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</si>
  <si>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</si>
  <si>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</si>
  <si>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</si>
  <si>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</si>
  <si>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</si>
  <si>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</si>
  <si>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</si>
  <si>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</si>
  <si>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</si>
  <si>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</si>
  <si>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</si>
  <si>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</si>
  <si>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</si>
  <si>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</si>
  <si>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</si>
  <si>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</si>
  <si>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</si>
  <si>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</si>
  <si>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</si>
  <si>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</si>
  <si>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</si>
  <si>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</si>
  <si>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</si>
  <si>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</si>
  <si>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</si>
  <si>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</si>
  <si>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</si>
  <si>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</si>
  <si>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</si>
  <si>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</si>
  <si>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</si>
  <si>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</si>
  <si>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</si>
  <si>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</si>
  <si>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</si>
  <si>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</si>
  <si>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</si>
  <si>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</si>
  <si>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</si>
  <si>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</si>
  <si>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</si>
  <si>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</si>
  <si>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</si>
  <si>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</si>
  <si>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</si>
  <si>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</si>
  <si>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</si>
  <si>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</si>
  <si>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</si>
  <si>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</si>
  <si>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</si>
  <si>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</si>
  <si>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</si>
  <si>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</si>
  <si>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</si>
  <si>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</si>
  <si>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</si>
  <si>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</si>
  <si>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</si>
  <si>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</si>
  <si>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</si>
  <si>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</si>
  <si>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</si>
  <si>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</si>
  <si>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</si>
  <si>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</si>
  <si>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</si>
  <si>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</si>
  <si>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</si>
  <si>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</si>
  <si>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</si>
  <si>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</si>
  <si>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</si>
  <si>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</si>
  <si>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</si>
  <si>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</si>
  <si>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</si>
  <si>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</si>
  <si>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</si>
  <si>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</si>
  <si>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</si>
  <si>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</si>
  <si>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</si>
  <si>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</si>
  <si>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</si>
  <si>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</si>
  <si>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</si>
  <si>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</si>
  <si>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</si>
  <si>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</si>
  <si>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</si>
  <si>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</si>
  <si>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</si>
  <si>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</si>
  <si>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</si>
  <si>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</si>
  <si>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</si>
  <si>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</si>
  <si>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</si>
  <si>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</si>
  <si>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</si>
  <si>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</si>
  <si>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</si>
  <si>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</si>
  <si>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</si>
  <si>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</si>
  <si>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</si>
  <si>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</si>
  <si>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</si>
  <si>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</si>
  <si>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</si>
  <si>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</si>
  <si>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</si>
  <si>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</si>
  <si>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</si>
  <si>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</si>
  <si>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</si>
  <si>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</si>
  <si>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</si>
  <si>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</si>
  <si>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</si>
  <si>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</si>
  <si>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</si>
  <si>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</si>
  <si>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</si>
  <si>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</si>
  <si>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</si>
  <si>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</si>
  <si>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</si>
  <si>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</si>
  <si>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</si>
  <si>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</si>
  <si>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</si>
  <si>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</si>
  <si>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</si>
  <si>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</si>
  <si>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</si>
  <si>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</si>
  <si>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</si>
  <si>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</si>
  <si>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</si>
  <si>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</si>
  <si>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</si>
  <si>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</si>
  <si>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</si>
  <si>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</si>
  <si>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</si>
  <si>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</si>
  <si>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</si>
  <si>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</si>
  <si>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</si>
  <si>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</si>
  <si>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</si>
  <si>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</si>
  <si>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</si>
  <si>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</si>
  <si>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</si>
  <si>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</si>
  <si>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</si>
  <si>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</si>
  <si>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</si>
  <si>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</si>
  <si>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</si>
  <si>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</si>
  <si>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</si>
  <si>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</si>
  <si>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</si>
  <si>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</si>
  <si>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</si>
  <si>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</si>
  <si>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</si>
  <si>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</si>
  <si>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</si>
  <si>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</si>
  <si>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</si>
  <si>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</si>
  <si>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</si>
  <si>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</si>
  <si>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</si>
  <si>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</si>
  <si>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</si>
  <si>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</si>
  <si>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</si>
  <si>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</si>
  <si>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</si>
  <si>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</si>
  <si>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</si>
  <si>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</si>
  <si>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</si>
  <si>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</si>
  <si>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</si>
  <si>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</si>
  <si>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</si>
  <si>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</si>
  <si>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</si>
  <si>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</si>
  <si>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</si>
  <si>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</si>
  <si>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</si>
  <si>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</si>
  <si>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</si>
  <si>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</si>
  <si>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</si>
  <si>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</si>
  <si>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</si>
  <si>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</si>
  <si>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</si>
  <si>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</si>
  <si>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</si>
  <si>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</si>
  <si>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</si>
  <si>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</si>
  <si>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</si>
  <si>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</si>
  <si>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</si>
  <si>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</si>
  <si>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</si>
  <si>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</si>
  <si>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</si>
  <si>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</si>
  <si>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</si>
  <si>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</si>
  <si>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</si>
  <si>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</si>
  <si>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</si>
  <si>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</si>
  <si>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</si>
  <si>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</si>
  <si>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</si>
  <si>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</si>
  <si>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</si>
  <si>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</si>
  <si>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</si>
  <si>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</si>
  <si>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</si>
  <si>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</si>
  <si>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</si>
  <si>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</si>
  <si>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</si>
  <si>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</si>
  <si>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</si>
  <si>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</si>
  <si>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</si>
  <si>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</si>
  <si>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</si>
  <si>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</si>
  <si>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</si>
  <si>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</si>
  <si>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</si>
  <si>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</si>
  <si>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</si>
  <si>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</si>
  <si>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</si>
  <si>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</si>
  <si>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</si>
  <si>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</si>
  <si>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</si>
  <si>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</si>
  <si>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</si>
  <si>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</si>
  <si>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</si>
  <si>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</si>
  <si>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</si>
  <si>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</si>
  <si>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</si>
  <si>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</si>
  <si>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</si>
  <si>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</si>
  <si>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</si>
  <si>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</si>
  <si>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</si>
  <si>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</si>
  <si>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</si>
  <si>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</si>
  <si>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</si>
  <si>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</si>
  <si>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</si>
  <si>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</si>
  <si>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</si>
  <si>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</si>
  <si>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</si>
  <si>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</si>
  <si>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</si>
  <si>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</si>
  <si>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</si>
  <si>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</si>
  <si>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</si>
  <si>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</si>
  <si>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</si>
  <si>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</si>
  <si>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</si>
  <si>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</si>
  <si>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</si>
  <si>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</si>
  <si>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</si>
  <si>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</si>
  <si>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</si>
  <si>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</si>
  <si>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</si>
  <si>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</si>
  <si>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</si>
  <si>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</si>
  <si>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</si>
  <si>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</si>
  <si>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</si>
  <si>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</si>
  <si>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</si>
  <si>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</si>
  <si>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</si>
  <si>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</si>
  <si>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</si>
  <si>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</si>
  <si>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</si>
  <si>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</si>
  <si>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</si>
  <si>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</si>
  <si>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</si>
  <si>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</si>
  <si>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</si>
  <si>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</si>
  <si>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</si>
  <si>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</si>
  <si>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</si>
  <si>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</si>
  <si>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</si>
  <si>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</si>
  <si>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</si>
  <si>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</si>
  <si>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</si>
  <si>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</si>
  <si>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</si>
  <si>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</si>
  <si>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</si>
  <si>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</si>
  <si>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</si>
  <si>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</si>
  <si>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</si>
  <si>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</si>
  <si>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</si>
  <si>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</si>
  <si>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</si>
  <si>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</si>
  <si>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</si>
  <si>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</si>
  <si>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</si>
  <si>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</si>
  <si>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</si>
  <si>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</si>
  <si>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</si>
  <si>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</si>
  <si>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</si>
  <si>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</si>
  <si>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</si>
  <si>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</si>
  <si>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</si>
  <si>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</si>
  <si>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</si>
  <si>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</si>
  <si>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</si>
  <si>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</si>
  <si>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</si>
  <si>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</si>
  <si>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</si>
  <si>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</si>
  <si>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</si>
  <si>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</si>
  <si>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</si>
  <si>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</si>
  <si>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</si>
  <si>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</si>
  <si>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</si>
  <si>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</si>
  <si>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</si>
  <si>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</si>
  <si>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</si>
  <si>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</si>
  <si>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</si>
  <si>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</si>
  <si>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</si>
  <si>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</si>
  <si>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</si>
  <si>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</si>
  <si>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</si>
  <si>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</si>
  <si>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</si>
  <si>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</si>
  <si>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</si>
  <si>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</si>
  <si>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</si>
  <si>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</si>
  <si>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</si>
  <si>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</si>
  <si>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</si>
  <si>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</si>
  <si>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</si>
  <si>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</si>
  <si>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</si>
  <si>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</si>
  <si>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</si>
  <si>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</si>
  <si>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</si>
  <si>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</si>
  <si>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</si>
  <si>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</si>
  <si>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</si>
  <si>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</si>
  <si>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</si>
  <si>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</si>
  <si>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</si>
  <si>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</si>
  <si>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</si>
  <si>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</si>
  <si>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</si>
  <si>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</si>
  <si>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</si>
  <si>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</si>
  <si>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</si>
  <si>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</si>
  <si>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</si>
  <si>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</si>
  <si>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</si>
  <si>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</si>
  <si>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</si>
  <si>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</si>
  <si>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</si>
  <si>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</si>
  <si>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</si>
  <si>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</si>
  <si>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</si>
  <si>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</si>
  <si>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</si>
  <si>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</si>
  <si>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</si>
  <si>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</si>
  <si>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</si>
  <si>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</si>
  <si>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</si>
  <si>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</si>
  <si>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</si>
  <si>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</si>
  <si>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</si>
  <si>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</si>
  <si>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</si>
  <si>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</si>
  <si>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</si>
  <si>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</si>
  <si>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</si>
  <si>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</si>
  <si>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</si>
  <si>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</si>
  <si>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</si>
  <si>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</si>
  <si>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</si>
  <si>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</si>
  <si>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</si>
  <si>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</si>
  <si>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</si>
  <si>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</si>
  <si>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</si>
  <si>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</si>
  <si>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</si>
  <si>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</si>
  <si>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</si>
  <si>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</si>
  <si>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</si>
  <si>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</si>
  <si>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</si>
  <si>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</si>
  <si>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</si>
  <si>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</si>
  <si>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</si>
  <si>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</si>
  <si>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</si>
  <si>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</si>
  <si>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</si>
  <si>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</si>
  <si>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</si>
  <si>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</si>
  <si>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</si>
  <si>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</si>
  <si>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</si>
  <si>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</si>
  <si>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</si>
  <si>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</si>
  <si>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</si>
  <si>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</si>
  <si>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</si>
  <si>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</si>
  <si>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</si>
  <si>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</si>
  <si>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</si>
  <si>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</si>
  <si>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</si>
  <si>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</si>
  <si>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</si>
  <si>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</si>
  <si>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</si>
  <si>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</si>
  <si>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</si>
  <si>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</si>
  <si>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</si>
  <si>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</si>
  <si>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</si>
  <si>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</si>
  <si>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</si>
  <si>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</si>
  <si>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</si>
  <si>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</si>
  <si>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</si>
  <si>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</si>
  <si>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</si>
  <si>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</si>
  <si>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</si>
  <si>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</si>
  <si>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</si>
  <si>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</si>
  <si>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</si>
  <si>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</si>
  <si>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</si>
  <si>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</si>
  <si>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</si>
  <si>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</si>
  <si>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</si>
  <si>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</si>
  <si>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</si>
  <si>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</si>
  <si>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</si>
  <si>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</si>
  <si>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</si>
  <si>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</si>
  <si>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</si>
  <si>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</si>
  <si>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</si>
  <si>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</si>
  <si>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</si>
  <si>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</si>
  <si>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</si>
  <si>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</si>
  <si>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</si>
  <si>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</si>
  <si>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</si>
  <si>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</si>
  <si>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</si>
  <si>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</si>
  <si>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</si>
  <si>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</si>
  <si>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</si>
  <si>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</si>
  <si>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</si>
  <si>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</si>
  <si>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</si>
  <si>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</si>
  <si>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</si>
  <si>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</si>
  <si>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</si>
  <si>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</si>
  <si>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</si>
  <si>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</si>
  <si>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</si>
  <si>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</si>
  <si>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</si>
  <si>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</si>
  <si>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</si>
  <si>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</si>
  <si>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</si>
  <si>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</si>
  <si>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</si>
  <si>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</si>
  <si>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</si>
  <si>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</si>
  <si>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</si>
  <si>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</si>
  <si>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</si>
  <si>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</si>
  <si>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</si>
  <si>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</si>
  <si>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</si>
  <si>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</si>
  <si>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</si>
  <si>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</si>
  <si>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</si>
  <si>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</si>
  <si>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</si>
  <si>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</si>
  <si>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</si>
  <si>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</si>
  <si>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</si>
  <si>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</si>
  <si>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</si>
  <si>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</si>
  <si>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</si>
  <si>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</si>
  <si>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</si>
  <si>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</si>
  <si>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</si>
  <si>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</si>
  <si>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</si>
  <si>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</si>
  <si>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</si>
  <si>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</si>
  <si>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</si>
  <si>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</si>
  <si>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</si>
  <si>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</si>
  <si>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</si>
  <si>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</si>
  <si>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</si>
  <si>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</si>
  <si>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</si>
  <si>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</si>
  <si>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</si>
  <si>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</si>
  <si>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</si>
  <si>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</si>
  <si>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</si>
  <si>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</si>
  <si>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</si>
  <si>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</si>
  <si>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</si>
  <si>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</si>
  <si>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</si>
  <si>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</si>
  <si>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</si>
  <si>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</si>
  <si>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</si>
  <si>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</si>
  <si>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</si>
  <si>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</si>
  <si>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</si>
  <si>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</si>
  <si>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</si>
  <si>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</si>
  <si>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</si>
  <si>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</si>
  <si>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</si>
  <si>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</si>
  <si>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</si>
  <si>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</si>
  <si>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</si>
  <si>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</si>
  <si>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</si>
  <si>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</si>
  <si>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</si>
  <si>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</si>
  <si>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</si>
  <si>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</si>
  <si>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</si>
  <si>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</si>
  <si>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</si>
  <si>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</si>
  <si>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</si>
  <si>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</si>
  <si>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</si>
  <si>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</si>
  <si>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</si>
  <si>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</si>
  <si>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</si>
  <si>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</si>
  <si>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</si>
  <si>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</si>
  <si>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</si>
  <si>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</si>
  <si>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</si>
  <si>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</si>
  <si>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</si>
  <si>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</si>
  <si>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</si>
  <si>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</si>
  <si>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</si>
  <si>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</si>
  <si>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</si>
  <si>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</si>
  <si>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</si>
  <si>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</si>
  <si>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</si>
  <si>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</si>
  <si>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</si>
  <si>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</si>
  <si>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</si>
  <si>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</si>
  <si>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</si>
  <si>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</si>
  <si>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</si>
  <si>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</si>
  <si>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</si>
  <si>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</si>
  <si>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</si>
  <si>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</si>
  <si>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</si>
  <si>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</si>
  <si>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</si>
  <si>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</si>
  <si>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</si>
  <si>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</si>
  <si>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</si>
  <si>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</si>
  <si>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</si>
  <si>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</si>
  <si>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</si>
  <si>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</si>
  <si>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</si>
  <si>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</si>
  <si>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</si>
  <si>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</si>
  <si>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</si>
  <si>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</si>
  <si>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</si>
  <si>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</si>
  <si>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</si>
  <si>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</si>
  <si>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</si>
  <si>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</si>
  <si>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</si>
  <si>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</si>
  <si>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</si>
  <si>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</si>
  <si>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</si>
  <si>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</si>
  <si>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</si>
  <si>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</si>
  <si>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</si>
  <si>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</si>
  <si>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</si>
  <si>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</si>
  <si>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</si>
  <si>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</si>
  <si>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</si>
  <si>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</si>
  <si>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</si>
  <si>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</si>
  <si>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</si>
  <si>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</si>
  <si>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</si>
  <si>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</si>
  <si>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</si>
  <si>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</si>
  <si>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</si>
  <si>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</si>
  <si>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</si>
  <si>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</si>
  <si>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</si>
  <si>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</si>
  <si>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</si>
  <si>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</si>
  <si>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</si>
  <si>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</si>
  <si>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</si>
  <si>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</si>
  <si>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</si>
  <si>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</si>
  <si>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</si>
  <si>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</si>
  <si>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</si>
  <si>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</si>
  <si>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</si>
  <si>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</si>
  <si>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</si>
  <si>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</si>
  <si>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</si>
  <si>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</si>
  <si>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</si>
  <si>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</si>
  <si>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</si>
  <si>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</si>
  <si>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</si>
  <si>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</si>
  <si>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</si>
  <si>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</si>
  <si>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</si>
  <si>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</si>
  <si>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</si>
  <si>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</si>
  <si>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</si>
  <si>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</si>
  <si>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</si>
  <si>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</si>
  <si>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</si>
  <si>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</si>
  <si>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</si>
  <si>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</si>
  <si>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</si>
  <si>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</si>
  <si>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</si>
  <si>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</si>
  <si>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</si>
  <si>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</si>
  <si>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</si>
  <si>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</si>
  <si>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</si>
  <si>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</si>
  <si>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</si>
  <si>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</si>
  <si>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</si>
  <si>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</si>
  <si>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</si>
  <si>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</si>
  <si>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</si>
  <si>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</si>
  <si>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</si>
  <si>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</si>
  <si>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</si>
  <si>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</si>
  <si>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</si>
  <si>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</si>
  <si>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</si>
  <si>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</si>
  <si>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</si>
  <si>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</si>
  <si>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</si>
  <si>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</si>
  <si>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</si>
  <si>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</si>
  <si>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</si>
  <si>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</si>
  <si>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</si>
  <si>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</si>
  <si>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</si>
  <si>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</si>
  <si>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</si>
  <si>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</si>
  <si>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</si>
  <si>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</si>
  <si>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</si>
  <si>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</si>
  <si>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</si>
  <si>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</si>
  <si>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</si>
  <si>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</si>
  <si>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</si>
  <si>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</si>
  <si>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</si>
  <si>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</si>
  <si>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</si>
  <si>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</si>
  <si>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</si>
  <si>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</si>
  <si>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</si>
  <si>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</si>
  <si>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</si>
  <si>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</si>
  <si>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</si>
  <si>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</si>
  <si>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</si>
  <si>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</si>
  <si>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</si>
  <si>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</si>
  <si>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</si>
  <si>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</si>
  <si>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</si>
  <si>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</si>
  <si>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</si>
  <si>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</si>
  <si>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</si>
  <si>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</si>
  <si>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</si>
  <si>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</si>
  <si>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</si>
  <si>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</si>
  <si>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</si>
  <si>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</si>
  <si>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</si>
  <si>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</si>
  <si>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</si>
  <si>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</si>
  <si>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</si>
  <si>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</si>
  <si>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</si>
  <si>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</si>
  <si>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</si>
  <si>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</si>
  <si>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</si>
  <si>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</si>
  <si>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</si>
  <si>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</si>
  <si>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</si>
  <si>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</si>
  <si>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</si>
  <si>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</si>
  <si>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</si>
  <si>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</si>
  <si>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</si>
  <si>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</si>
  <si>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</si>
  <si>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</si>
  <si>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</si>
  <si>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</si>
  <si>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</si>
  <si>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</si>
  <si>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</si>
  <si>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</si>
  <si>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</si>
  <si>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</si>
  <si>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</si>
  <si>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</si>
  <si>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</si>
  <si>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</si>
  <si>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</si>
  <si>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</si>
  <si>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</si>
  <si>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</si>
  <si>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</si>
  <si>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</si>
  <si>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</si>
  <si>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</si>
  <si>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</si>
  <si>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</si>
  <si>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</si>
  <si>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</si>
  <si>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</si>
  <si>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</si>
  <si>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</si>
  <si>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</si>
  <si>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</si>
  <si>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</si>
  <si>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</si>
  <si>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</si>
  <si>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</si>
  <si>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</si>
  <si>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</si>
  <si>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</si>
  <si>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</si>
  <si>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</si>
  <si>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</si>
  <si>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</si>
  <si>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</si>
  <si>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</si>
  <si>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</si>
  <si>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</si>
  <si>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</si>
  <si>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</si>
  <si>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</si>
  <si>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</si>
  <si>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</si>
  <si>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</si>
  <si>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</si>
  <si>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</si>
  <si>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</si>
  <si>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</si>
  <si>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</si>
  <si>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</si>
  <si>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</si>
  <si>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</si>
  <si>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</si>
  <si>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</si>
  <si>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</si>
  <si>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</si>
  <si>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</si>
  <si>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</si>
  <si>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</si>
  <si>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</si>
  <si>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</si>
  <si>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</si>
  <si>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</si>
  <si>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</si>
  <si>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</si>
  <si>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</si>
  <si>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</si>
  <si>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</si>
  <si>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</si>
  <si>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</si>
  <si>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</si>
  <si>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</si>
  <si>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</si>
  <si>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</si>
  <si>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</si>
  <si>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</si>
  <si>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</si>
  <si>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</si>
  <si>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</si>
  <si>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</si>
  <si>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</si>
  <si>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</si>
  <si>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</si>
  <si>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</si>
  <si>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</si>
  <si>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</si>
  <si>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</si>
  <si>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</si>
  <si>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</si>
  <si>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</si>
  <si>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</si>
  <si>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</si>
  <si>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</si>
  <si>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</si>
  <si>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</si>
  <si>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</si>
  <si>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</si>
  <si>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</si>
  <si>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</si>
  <si>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</si>
  <si>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</si>
  <si>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</si>
  <si>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</si>
  <si>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</si>
  <si>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</si>
  <si>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</si>
  <si>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</si>
  <si>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</si>
  <si>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</si>
  <si>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</si>
  <si>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</si>
  <si>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</si>
  <si>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</si>
  <si>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</si>
  <si>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</si>
  <si>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</si>
  <si>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</si>
  <si>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</si>
  <si>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</si>
  <si>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</si>
  <si>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</si>
  <si>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</si>
  <si>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</si>
  <si>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</si>
  <si>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</si>
  <si>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</si>
  <si>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</si>
  <si>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</si>
  <si>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</si>
  <si>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</si>
  <si>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</si>
  <si>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</si>
  <si>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</si>
  <si>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</si>
  <si>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</si>
  <si>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</si>
  <si>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</si>
  <si>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</si>
  <si>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</si>
  <si>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</si>
  <si>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</si>
  <si>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</si>
  <si>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</si>
  <si>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</si>
  <si>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</si>
  <si>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</si>
  <si>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</si>
  <si>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</si>
  <si>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</si>
  <si>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</si>
  <si>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</si>
  <si>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</si>
  <si>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</si>
  <si>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</si>
  <si>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</si>
  <si>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</si>
  <si>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</si>
  <si>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</si>
  <si>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</si>
  <si>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</si>
  <si>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</si>
  <si>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</si>
  <si>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</si>
  <si>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</si>
  <si>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</si>
  <si>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</si>
  <si>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</si>
  <si>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</si>
  <si>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</si>
  <si>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</si>
  <si>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</si>
  <si>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</si>
  <si>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</si>
  <si>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</si>
  <si>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</si>
  <si>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</si>
  <si>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</si>
  <si>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</si>
  <si>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</si>
  <si>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</si>
  <si>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</si>
  <si>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</si>
  <si>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</si>
  <si>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</si>
  <si>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</si>
  <si>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</si>
  <si>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</si>
  <si>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</si>
  <si>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</si>
  <si>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</si>
  <si>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</si>
  <si>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</si>
  <si>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</si>
  <si>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</si>
  <si>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</si>
  <si>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</si>
  <si>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</si>
  <si>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</si>
  <si>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</si>
  <si>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</si>
  <si>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</si>
  <si>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</si>
  <si>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</si>
  <si>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</si>
  <si>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</si>
  <si>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</si>
  <si>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</si>
  <si>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</si>
  <si>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</si>
  <si>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</si>
  <si>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</si>
  <si>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</si>
  <si>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</si>
  <si>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</si>
  <si>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</si>
  <si>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</si>
  <si>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</si>
  <si>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</si>
  <si>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</si>
  <si>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</si>
  <si>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</si>
  <si>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</si>
  <si>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</si>
  <si>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</si>
  <si>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</si>
  <si>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</si>
  <si>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</si>
  <si>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</si>
  <si>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</si>
  <si>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</si>
  <si>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</si>
  <si>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</si>
  <si>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</si>
  <si>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</si>
  <si>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</si>
  <si>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</si>
  <si>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</si>
  <si>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</si>
  <si>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</si>
  <si>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</si>
  <si>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</si>
  <si>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</si>
  <si>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</si>
  <si>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</si>
  <si>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</si>
  <si>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</si>
  <si>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</si>
  <si>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</si>
  <si>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</si>
  <si>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</si>
  <si>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</si>
  <si>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</si>
  <si>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</si>
  <si>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</si>
  <si>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</si>
  <si>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</si>
  <si>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</si>
  <si>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</si>
  <si>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</si>
  <si>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</si>
  <si>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</si>
  <si>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</si>
  <si>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</si>
  <si>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</si>
  <si>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</si>
  <si>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</si>
  <si>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</si>
  <si>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</si>
  <si>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</si>
  <si>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</si>
  <si>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</si>
  <si>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</si>
  <si>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</si>
  <si>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</si>
  <si>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</si>
  <si>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</si>
  <si>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</si>
  <si>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</si>
  <si>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</si>
  <si>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</si>
  <si>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</si>
  <si>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</si>
  <si>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</si>
  <si>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</si>
  <si>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</si>
  <si>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</si>
  <si>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</si>
  <si>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</si>
  <si>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</si>
  <si>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</si>
  <si>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</si>
  <si>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</si>
  <si>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</si>
  <si>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</si>
  <si>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</si>
  <si>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</si>
  <si>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</si>
  <si>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</si>
  <si>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</si>
  <si>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</si>
  <si>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</si>
  <si>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</si>
  <si>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</si>
  <si>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</si>
  <si>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</si>
  <si>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</si>
  <si>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</si>
  <si>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</si>
  <si>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</si>
  <si>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</si>
  <si>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</si>
  <si>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</si>
  <si>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</si>
  <si>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</si>
  <si>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</si>
  <si>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</si>
  <si>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</si>
  <si>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</si>
  <si>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</si>
  <si>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</si>
  <si>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</si>
  <si>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</si>
  <si>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</si>
  <si>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</si>
  <si>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</si>
  <si>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</si>
  <si>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</si>
  <si>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</si>
  <si>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</si>
  <si>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</si>
  <si>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</si>
  <si>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</si>
  <si>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</si>
  <si>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</si>
  <si>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</si>
  <si>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</si>
  <si>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</si>
  <si>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</si>
  <si>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</si>
  <si>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</si>
  <si>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</si>
  <si>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</si>
  <si>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</si>
  <si>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</si>
  <si>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</si>
  <si>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</si>
  <si>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</si>
  <si>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</si>
  <si>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</si>
  <si>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</si>
  <si>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</si>
  <si>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</si>
  <si>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</si>
  <si>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</si>
  <si>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</si>
  <si>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</si>
  <si>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</si>
  <si>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</si>
  <si>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</si>
  <si>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</si>
  <si>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</si>
  <si>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</si>
  <si>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</si>
  <si>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</si>
  <si>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</si>
  <si>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</si>
  <si>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</si>
  <si>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</si>
  <si>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</si>
  <si>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</si>
  <si>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</si>
  <si>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</si>
  <si>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</si>
  <si>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</si>
  <si>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</si>
  <si>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</si>
  <si>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</si>
  <si>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</si>
  <si>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</si>
  <si>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</si>
  <si>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</si>
  <si>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</si>
  <si>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</si>
  <si>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</si>
  <si>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</si>
  <si>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</si>
  <si>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</si>
  <si>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</si>
  <si>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</si>
  <si>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</si>
  <si>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</si>
  <si>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</si>
  <si>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</si>
  <si>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</si>
  <si>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</si>
  <si>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</si>
  <si>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</si>
  <si>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</si>
  <si>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</si>
  <si>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</si>
  <si>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</si>
  <si>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</si>
  <si>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</si>
  <si>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</si>
  <si>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</si>
  <si>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</si>
  <si>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</si>
  <si>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</si>
  <si>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</si>
  <si>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</si>
  <si>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</si>
  <si>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</si>
  <si>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</si>
  <si>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</si>
  <si>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</si>
  <si>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</si>
  <si>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</si>
  <si>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</si>
  <si>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</si>
  <si>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</si>
  <si>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</si>
  <si>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</si>
  <si>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</si>
  <si>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</si>
  <si>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</si>
  <si>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</si>
  <si>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</si>
  <si>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</si>
  <si>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</si>
  <si>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</si>
  <si>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</si>
  <si>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</si>
  <si>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</si>
  <si>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</si>
  <si>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</si>
  <si>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</si>
  <si>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</si>
  <si>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</si>
  <si>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</si>
  <si>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</si>
  <si>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</si>
  <si>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</si>
  <si>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</si>
  <si>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</si>
  <si>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</si>
  <si>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</si>
  <si>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</si>
  <si>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</si>
  <si>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</si>
  <si>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</si>
  <si>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</si>
  <si>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</si>
  <si>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</si>
  <si>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</si>
  <si>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</si>
  <si>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</si>
  <si>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</si>
  <si>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</si>
  <si>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</si>
  <si>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</si>
  <si>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</si>
  <si>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</si>
  <si>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</si>
  <si>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</si>
  <si>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</si>
  <si>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</si>
  <si>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</si>
  <si>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</si>
  <si>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</si>
  <si>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</si>
  <si>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</si>
  <si>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</si>
  <si>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</si>
  <si>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</si>
  <si>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</si>
  <si>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</si>
  <si>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</si>
  <si>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</si>
  <si>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</si>
  <si>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</si>
  <si>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</si>
  <si>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</si>
  <si>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</si>
  <si>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</si>
  <si>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</si>
  <si>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</si>
  <si>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</si>
  <si>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</si>
  <si>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</si>
  <si>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</si>
  <si>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</si>
  <si>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</si>
  <si>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</si>
  <si>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</si>
  <si>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</si>
  <si>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</si>
  <si>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</si>
  <si>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</si>
  <si>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</si>
  <si>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</si>
  <si>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</si>
  <si>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</si>
  <si>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</si>
  <si>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</si>
  <si>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</si>
  <si>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</si>
  <si>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</si>
  <si>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</si>
  <si>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</si>
  <si>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</si>
  <si>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</si>
  <si>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</si>
  <si>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</si>
  <si>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</si>
  <si>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</si>
  <si>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</si>
  <si>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</si>
  <si>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</si>
  <si>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</si>
  <si>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</si>
  <si>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</si>
  <si>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</si>
  <si>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</si>
  <si>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</si>
  <si>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</si>
  <si>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</si>
  <si>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</si>
  <si>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</si>
  <si>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</si>
  <si>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</si>
  <si>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</si>
  <si>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</si>
  <si>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</si>
  <si>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</si>
  <si>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</si>
  <si>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</si>
  <si>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</si>
  <si>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</si>
  <si>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</si>
  <si>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</si>
  <si>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</si>
  <si>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</si>
  <si>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</si>
  <si>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</si>
  <si>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</si>
  <si>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</si>
  <si>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</si>
  <si>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</si>
  <si>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</si>
  <si>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</si>
  <si>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</si>
  <si>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</si>
  <si>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</si>
  <si>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</si>
  <si>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</si>
  <si>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</si>
  <si>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</si>
  <si>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</si>
  <si>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</si>
  <si>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</si>
  <si>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</si>
  <si>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</si>
  <si>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</si>
  <si>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</si>
  <si>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</si>
  <si>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</si>
  <si>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</si>
  <si>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</si>
  <si>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</si>
  <si>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</si>
  <si>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</si>
  <si>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</si>
  <si>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</si>
  <si>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</si>
  <si>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</si>
  <si>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</si>
  <si>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</si>
  <si>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</si>
  <si>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</si>
  <si>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</si>
  <si>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</si>
  <si>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</si>
  <si>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</si>
  <si>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</si>
  <si>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</si>
  <si>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</si>
  <si>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</si>
  <si>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</si>
  <si>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</si>
  <si>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</si>
  <si>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</si>
  <si>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</si>
  <si>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</si>
  <si>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</si>
  <si>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</si>
  <si>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</si>
  <si>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</si>
  <si>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</si>
  <si>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</si>
  <si>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</si>
  <si>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</si>
  <si>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</si>
  <si>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</si>
  <si>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</si>
  <si>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</si>
  <si>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</si>
  <si>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</si>
  <si>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</si>
  <si>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</si>
  <si>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</si>
  <si>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</si>
  <si>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</si>
  <si>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</si>
  <si>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</si>
  <si>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</si>
  <si>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</si>
  <si>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</si>
  <si>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</si>
  <si>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</si>
  <si>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</si>
  <si>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</si>
  <si>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</si>
  <si>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</si>
  <si>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</si>
  <si>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</si>
  <si>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</si>
  <si>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</si>
  <si>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</si>
  <si>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</si>
  <si>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</si>
  <si>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</si>
  <si>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</si>
  <si>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</si>
  <si>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</si>
  <si>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</si>
  <si>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</si>
  <si>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</si>
  <si>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</si>
  <si>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</si>
  <si>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</si>
  <si>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</si>
  <si>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</si>
  <si>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</si>
  <si>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</si>
  <si>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</si>
  <si>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</si>
  <si>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</si>
  <si>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</si>
  <si>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</si>
  <si>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</si>
  <si>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</si>
  <si>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</si>
  <si>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</si>
  <si>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</si>
  <si>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</si>
  <si>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</si>
  <si>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</si>
  <si>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</si>
  <si>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</si>
  <si>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</si>
  <si>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</si>
  <si>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</si>
  <si>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</si>
  <si>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</si>
  <si>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</si>
  <si>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</si>
  <si>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</si>
  <si>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</si>
  <si>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</si>
  <si>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</si>
  <si>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</si>
  <si>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</si>
  <si>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</si>
  <si>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</si>
  <si>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</si>
  <si>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</si>
  <si>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</si>
  <si>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</si>
  <si>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</si>
  <si>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</si>
  <si>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</si>
  <si>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</si>
  <si>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</si>
  <si>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</si>
  <si>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</si>
  <si>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</si>
  <si>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</si>
  <si>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</si>
  <si>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</si>
  <si>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</si>
  <si>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</si>
  <si>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</si>
  <si>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</si>
  <si>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</si>
  <si>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</si>
  <si>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</si>
  <si>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</si>
  <si>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</si>
  <si>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</si>
  <si>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</si>
  <si>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</si>
  <si>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</si>
  <si>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</si>
  <si>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</si>
  <si>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</si>
  <si>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</si>
  <si>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</si>
  <si>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</si>
  <si>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</si>
  <si>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</si>
  <si>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</si>
  <si>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</si>
  <si>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</si>
  <si>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</si>
  <si>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</si>
  <si>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</si>
  <si>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</si>
  <si>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</si>
  <si>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</si>
  <si>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</si>
  <si>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</si>
  <si>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</si>
  <si>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</si>
  <si>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</si>
  <si>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</si>
  <si>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</si>
  <si>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</si>
  <si>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</si>
  <si>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</si>
  <si>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</si>
  <si>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</si>
  <si>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</si>
  <si>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</si>
  <si>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</si>
  <si>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</si>
  <si>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</si>
  <si>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</si>
  <si>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</si>
  <si>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</si>
  <si>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</si>
  <si>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</si>
  <si>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</si>
  <si>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</si>
  <si>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</si>
  <si>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</si>
  <si>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</si>
  <si>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</si>
  <si>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</si>
  <si>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</si>
  <si>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</si>
  <si>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</si>
  <si>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</si>
  <si>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</si>
  <si>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</si>
  <si>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</si>
  <si>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</si>
  <si>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</si>
  <si>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</si>
  <si>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</si>
  <si>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</si>
  <si>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</si>
  <si>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</si>
  <si>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</si>
  <si>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</si>
  <si>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</si>
  <si>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</si>
  <si>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</si>
  <si>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</si>
  <si>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</si>
  <si>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</si>
  <si>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</si>
  <si>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</si>
  <si>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</si>
  <si>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</si>
  <si>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</si>
  <si>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</si>
  <si>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</si>
  <si>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</si>
  <si>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</si>
  <si>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</si>
  <si>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</si>
  <si>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</si>
  <si>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</si>
  <si>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</si>
  <si>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</si>
  <si>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</si>
  <si>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</si>
  <si>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</si>
  <si>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</si>
  <si>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</si>
  <si>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</si>
  <si>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</si>
  <si>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</si>
  <si>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</si>
  <si>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</si>
  <si>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</si>
  <si>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</si>
  <si>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</si>
  <si>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</si>
  <si>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</si>
  <si>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</si>
  <si>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</si>
  <si>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</si>
  <si>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</si>
  <si>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</si>
  <si>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</si>
  <si>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</si>
  <si>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</si>
  <si>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</si>
  <si>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</si>
  <si>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</si>
  <si>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</si>
  <si>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</si>
  <si>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</si>
  <si>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</si>
  <si>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</si>
  <si>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</si>
  <si>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</si>
  <si>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</si>
  <si>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</si>
  <si>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</si>
  <si>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</si>
  <si>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</si>
  <si>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</si>
  <si>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</si>
  <si>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</si>
  <si>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</si>
  <si>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</si>
  <si>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</si>
  <si>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</si>
  <si>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</si>
  <si>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</si>
  <si>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</si>
  <si>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</si>
  <si>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</si>
  <si>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</si>
  <si>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</si>
  <si>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</si>
  <si>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</si>
  <si>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</si>
  <si>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</si>
  <si>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</si>
  <si>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</si>
  <si>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</si>
  <si>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</si>
  <si>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</si>
  <si>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</si>
  <si>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</si>
  <si>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</si>
  <si>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</si>
  <si>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</si>
  <si>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</si>
  <si>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</si>
  <si>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</si>
  <si>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</si>
  <si>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</si>
  <si>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</si>
  <si>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</si>
  <si>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</si>
  <si>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</si>
  <si>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</si>
  <si>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</si>
  <si>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</si>
  <si>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</si>
  <si>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</si>
  <si>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</si>
  <si>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</si>
  <si>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</si>
  <si>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</si>
  <si>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</si>
  <si>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</si>
  <si>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</si>
  <si>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</si>
  <si>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</si>
  <si>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</si>
  <si>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</si>
  <si>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</si>
  <si>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</si>
  <si>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</si>
  <si>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</si>
  <si>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</si>
  <si>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</si>
  <si>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</si>
  <si>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</si>
  <si>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</si>
  <si>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</si>
  <si>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</si>
  <si>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</si>
  <si>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</si>
  <si>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</si>
  <si>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</si>
  <si>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</si>
  <si>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</si>
  <si>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</si>
  <si>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</si>
  <si>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</si>
  <si>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</si>
  <si>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</si>
  <si>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</si>
  <si>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</si>
  <si>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</si>
  <si>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</si>
  <si>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</si>
  <si>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</si>
  <si>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</si>
  <si>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</si>
  <si>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</si>
  <si>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</si>
  <si>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</si>
  <si>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</si>
  <si>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</si>
  <si>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</si>
  <si>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</si>
  <si>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</si>
  <si>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</si>
  <si>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</si>
  <si>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</si>
  <si>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</si>
  <si>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</si>
  <si>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</si>
  <si>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</si>
  <si>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</si>
  <si>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</si>
  <si>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</si>
  <si>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</si>
  <si>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</si>
  <si>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</si>
  <si>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</si>
  <si>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</si>
  <si>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</si>
  <si>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</si>
  <si>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</si>
  <si>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</si>
  <si>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</si>
  <si>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</si>
  <si>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</si>
  <si>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</si>
  <si>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</si>
  <si>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</si>
  <si>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</si>
  <si>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</si>
  <si>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</si>
  <si>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</si>
  <si>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</si>
  <si>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</si>
  <si>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</si>
  <si>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</si>
  <si>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</si>
  <si>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</si>
  <si>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</si>
  <si>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</si>
  <si>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</si>
  <si>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</si>
  <si>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</si>
  <si>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</si>
  <si>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</si>
  <si>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</si>
  <si>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</si>
  <si>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</si>
  <si>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</si>
  <si>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</si>
  <si>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</si>
  <si>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</si>
  <si>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</si>
  <si>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</si>
  <si>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</si>
  <si>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</si>
  <si>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</si>
  <si>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</si>
  <si>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</si>
  <si>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</si>
  <si>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</si>
  <si>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</si>
  <si>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</si>
  <si>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</si>
  <si>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</si>
  <si>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</si>
  <si>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</si>
  <si>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</si>
  <si>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</si>
  <si>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</si>
  <si>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</si>
  <si>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</si>
  <si>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</si>
  <si>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</si>
  <si>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</si>
  <si>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</si>
  <si>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</si>
  <si>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</si>
  <si>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</si>
  <si>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</si>
  <si>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</si>
  <si>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</si>
  <si>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</si>
  <si>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</si>
  <si>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</si>
  <si>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</si>
  <si>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</si>
  <si>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</si>
  <si>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</si>
  <si>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</si>
  <si>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</si>
  <si>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</si>
  <si>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</si>
  <si>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</si>
  <si>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</si>
  <si>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</si>
  <si>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</si>
  <si>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</si>
  <si>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</si>
  <si>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</si>
  <si>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</si>
  <si>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</si>
  <si>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</si>
  <si>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</si>
  <si>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</si>
  <si>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</si>
  <si>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</si>
  <si>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</si>
  <si>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</si>
  <si>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</si>
  <si>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</si>
  <si>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</si>
  <si>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</si>
  <si>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</si>
  <si>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</si>
  <si>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</si>
  <si>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</si>
  <si>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</si>
  <si>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</si>
  <si>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</si>
  <si>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</si>
  <si>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</si>
  <si>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</si>
  <si>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</si>
  <si>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</si>
  <si>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</si>
  <si>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</si>
  <si>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</si>
  <si>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</si>
  <si>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</si>
  <si>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</si>
  <si>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</si>
  <si>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</si>
  <si>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</si>
  <si>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</si>
  <si>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</si>
  <si>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</si>
  <si>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</si>
  <si>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</si>
  <si>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</si>
  <si>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</si>
  <si>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</si>
  <si>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</si>
  <si>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</si>
  <si>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</si>
  <si>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</si>
  <si>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</si>
  <si>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</si>
  <si>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</si>
  <si>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</si>
  <si>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</si>
  <si>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</si>
  <si>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</si>
  <si>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</si>
  <si>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</si>
  <si>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</si>
  <si>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</si>
  <si>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</si>
  <si>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</si>
  <si>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</si>
  <si>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</si>
  <si>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</si>
  <si>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</si>
  <si>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</si>
  <si>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</si>
  <si>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</si>
  <si>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</si>
  <si>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</si>
  <si>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</si>
  <si>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</si>
  <si>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</si>
  <si>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</si>
  <si>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</si>
  <si>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</si>
  <si>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</si>
  <si>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</si>
  <si>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</si>
  <si>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</si>
  <si>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</si>
  <si>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</si>
  <si>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</si>
  <si>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</si>
  <si>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</si>
  <si>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</si>
  <si>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</si>
  <si>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</si>
  <si>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</si>
  <si>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</si>
  <si>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</si>
  <si>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</si>
  <si>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</si>
  <si>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</si>
  <si>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</si>
  <si>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</si>
  <si>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</si>
  <si>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</si>
  <si>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</si>
  <si>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</si>
  <si>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</si>
  <si>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</si>
  <si>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</si>
  <si>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</si>
  <si>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</si>
  <si>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</si>
  <si>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</si>
  <si>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</si>
  <si>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</si>
  <si>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</si>
  <si>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</si>
  <si>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</si>
  <si>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</si>
  <si>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</si>
  <si>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</si>
  <si>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</si>
  <si>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</si>
  <si>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</si>
  <si>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</si>
  <si>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</si>
  <si>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</si>
  <si>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</si>
  <si>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</si>
  <si>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</si>
  <si>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</si>
  <si>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</si>
  <si>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</si>
  <si>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</si>
  <si>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</si>
  <si>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</si>
  <si>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</si>
  <si>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</si>
  <si>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</si>
  <si>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</si>
  <si>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</si>
  <si>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</si>
  <si>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</si>
  <si>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</si>
  <si>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</si>
  <si>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</si>
  <si>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</si>
  <si>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</si>
  <si>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</si>
  <si>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</si>
  <si>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</si>
  <si>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</si>
  <si>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</si>
  <si>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</si>
  <si>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</si>
  <si>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</si>
  <si>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</si>
  <si>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</si>
  <si>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</si>
  <si>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</si>
  <si>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</si>
  <si>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</si>
  <si>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</si>
  <si>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</si>
  <si>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</si>
  <si>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</si>
  <si>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</si>
  <si>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</si>
  <si>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</si>
  <si>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</si>
  <si>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</si>
  <si>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</si>
  <si>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</si>
  <si>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</si>
  <si>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</si>
  <si>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</si>
  <si>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</si>
  <si>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</si>
  <si>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</si>
  <si>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</si>
  <si>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</si>
  <si>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</si>
  <si>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</si>
  <si>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</si>
  <si>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</si>
  <si>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</si>
  <si>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</si>
  <si>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</si>
  <si>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</si>
  <si>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</si>
  <si>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</si>
  <si>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</si>
  <si>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</si>
  <si>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</si>
  <si>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</si>
  <si>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</si>
  <si>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</si>
  <si>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</si>
  <si>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</si>
  <si>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</si>
  <si>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</si>
  <si>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</si>
  <si>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</si>
  <si>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</si>
  <si>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</si>
  <si>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</si>
  <si>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</si>
  <si>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</si>
  <si>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</si>
  <si>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</si>
  <si>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</si>
  <si>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</si>
  <si>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</si>
  <si>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</si>
  <si>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</si>
  <si>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</si>
  <si>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</si>
  <si>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</si>
  <si>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</si>
  <si>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</si>
  <si>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</si>
  <si>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</si>
  <si>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</si>
  <si>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</si>
  <si>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</si>
  <si>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</si>
  <si>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</si>
  <si>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</si>
  <si>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</si>
  <si>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</si>
  <si>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</si>
  <si>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</si>
  <si>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</si>
  <si>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</si>
  <si>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</si>
  <si>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</si>
  <si>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</si>
  <si>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</si>
  <si>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</si>
  <si>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</si>
  <si>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</si>
  <si>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</si>
  <si>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</si>
  <si>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</si>
  <si>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</si>
  <si>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</si>
  <si>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</si>
  <si>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</si>
  <si>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</si>
  <si>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</si>
  <si>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</si>
  <si>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</si>
  <si>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</si>
  <si>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</si>
  <si>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</si>
  <si>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</si>
  <si>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</si>
  <si>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</si>
  <si>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</si>
  <si>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</si>
  <si>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</si>
  <si>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</si>
  <si>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</si>
  <si>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</si>
  <si>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</si>
  <si>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</si>
  <si>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</si>
  <si>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</si>
  <si>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</si>
  <si>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</si>
  <si>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</si>
  <si>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</si>
  <si>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</si>
  <si>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</si>
  <si>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</si>
  <si>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</si>
  <si>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</si>
  <si>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</si>
  <si>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</si>
  <si>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</si>
  <si>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</si>
  <si>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</si>
  <si>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</si>
  <si>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</si>
  <si>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</si>
  <si>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</si>
  <si>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</si>
  <si>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</si>
  <si>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</si>
  <si>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</si>
  <si>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</si>
  <si>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</si>
  <si>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</si>
  <si>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</si>
  <si>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</si>
  <si>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</si>
  <si>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</si>
  <si>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</si>
  <si>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</si>
  <si>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</si>
  <si>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</si>
  <si>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</si>
  <si>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</si>
  <si>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</si>
  <si>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</si>
  <si>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</si>
  <si>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</si>
  <si>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</si>
  <si>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</si>
  <si>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</si>
  <si>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</si>
  <si>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</si>
  <si>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</si>
  <si>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</si>
  <si>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</si>
  <si>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</si>
  <si>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</si>
  <si>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</si>
  <si>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</si>
  <si>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</si>
  <si>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</si>
  <si>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</si>
  <si>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</si>
  <si>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</si>
  <si>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</si>
  <si>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</si>
  <si>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</si>
  <si>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</si>
  <si>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</si>
  <si>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</si>
  <si>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</si>
  <si>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</si>
  <si>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</si>
  <si>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</si>
  <si>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</si>
  <si>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</si>
  <si>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</si>
  <si>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</si>
  <si>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</si>
  <si>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</si>
  <si>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</si>
  <si>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</si>
  <si>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</si>
  <si>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</si>
  <si>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</si>
  <si>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</si>
  <si>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</si>
  <si>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</si>
  <si>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</si>
  <si>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</si>
  <si>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</si>
  <si>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</si>
  <si>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</si>
  <si>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</si>
  <si>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</si>
  <si>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</si>
  <si>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</si>
  <si>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</si>
  <si>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</si>
  <si>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</si>
  <si>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</si>
  <si>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</si>
  <si>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</si>
  <si>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</si>
  <si>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</si>
  <si>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</si>
  <si>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</si>
  <si>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</si>
  <si>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</si>
  <si>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</si>
  <si>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</si>
  <si>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</si>
  <si>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</si>
  <si>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</si>
  <si>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</si>
  <si>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</si>
  <si>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</si>
  <si>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</si>
  <si>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</si>
  <si>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</si>
  <si>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</si>
  <si>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</si>
  <si>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</si>
  <si>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</si>
  <si>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</si>
  <si>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</si>
  <si>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</si>
  <si>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</si>
  <si>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</si>
  <si>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</si>
  <si>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</si>
  <si>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</si>
  <si>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</si>
  <si>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</si>
  <si>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</si>
  <si>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</si>
  <si>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</si>
  <si>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</si>
  <si>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</si>
  <si>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</si>
  <si>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</si>
  <si>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</si>
  <si>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</si>
  <si>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</si>
  <si>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</si>
  <si>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</si>
  <si>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</si>
  <si>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</si>
  <si>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</si>
  <si>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</si>
  <si>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</si>
  <si>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</si>
  <si>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</si>
  <si>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</si>
  <si>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</si>
  <si>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</si>
  <si>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</si>
  <si>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</si>
  <si>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</si>
  <si>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</si>
  <si>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</si>
  <si>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</si>
  <si>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</si>
  <si>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</si>
  <si>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</si>
  <si>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</si>
  <si>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</si>
  <si>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</si>
  <si>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</si>
  <si>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</si>
  <si>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</si>
  <si>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</si>
  <si>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</si>
  <si>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</si>
  <si>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</si>
  <si>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</si>
  <si>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</si>
  <si>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</si>
  <si>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</si>
  <si>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</si>
  <si>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</si>
  <si>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</si>
  <si>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</si>
  <si>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</si>
  <si>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</si>
  <si>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</si>
  <si>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</si>
  <si>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</si>
  <si>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</si>
  <si>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</si>
  <si>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</si>
  <si>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</si>
  <si>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</si>
  <si>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</si>
  <si>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</si>
  <si>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</si>
  <si>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</si>
  <si>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</si>
  <si>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</si>
  <si>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</si>
  <si>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</si>
  <si>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</si>
  <si>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</si>
  <si>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</si>
  <si>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</si>
  <si>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</si>
  <si>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</si>
  <si>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</si>
  <si>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</si>
  <si>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</si>
  <si>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</si>
  <si>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</si>
  <si>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</si>
  <si>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</si>
  <si>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</si>
  <si>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</si>
  <si>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</si>
  <si>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</si>
  <si>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</si>
  <si>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</si>
  <si>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</si>
  <si>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</si>
  <si>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</si>
  <si>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</si>
  <si>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</si>
  <si>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</si>
  <si>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</si>
  <si>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</si>
  <si>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</si>
  <si>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</si>
  <si>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</si>
  <si>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</si>
  <si>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</si>
  <si>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</si>
  <si>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</si>
  <si>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</si>
  <si>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</si>
  <si>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</si>
  <si>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</si>
  <si>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</si>
  <si>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</si>
  <si>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</si>
  <si>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</si>
  <si>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</si>
  <si>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</si>
  <si>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</si>
  <si>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</si>
  <si>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</si>
  <si>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</si>
  <si>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</si>
  <si>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</si>
  <si>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</si>
  <si>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</si>
  <si>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</si>
  <si>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</si>
  <si>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</si>
  <si>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</si>
  <si>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</si>
  <si>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</si>
  <si>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</si>
  <si>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</si>
  <si>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</si>
  <si>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</si>
  <si>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</si>
  <si>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</si>
  <si>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</si>
  <si>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</si>
  <si>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</si>
  <si>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</si>
  <si>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</si>
  <si>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</si>
  <si>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</si>
  <si>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</si>
  <si>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</si>
  <si>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</si>
  <si>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</si>
  <si>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</si>
  <si>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</si>
  <si>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</si>
  <si>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</si>
  <si>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</si>
  <si>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</si>
  <si>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</si>
  <si>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</si>
  <si>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</si>
  <si>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</si>
  <si>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</si>
  <si>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</si>
  <si>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</si>
  <si>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</si>
  <si>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</si>
  <si>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</si>
  <si>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</si>
  <si>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</si>
  <si>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</si>
  <si>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</si>
  <si>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</si>
  <si>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</si>
  <si>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</si>
  <si>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</si>
  <si>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</si>
  <si>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</si>
  <si>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</si>
  <si>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</si>
  <si>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</si>
  <si>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</si>
  <si>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</si>
  <si>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</si>
  <si>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</si>
  <si>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</si>
  <si>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</si>
  <si>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</si>
  <si>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</si>
  <si>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</si>
  <si>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</si>
  <si>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</si>
  <si>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</si>
  <si>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</si>
  <si>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</si>
  <si>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</si>
  <si>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</si>
  <si>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</si>
  <si>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</si>
  <si>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</si>
  <si>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</si>
  <si>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</si>
  <si>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</si>
  <si>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</si>
  <si>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</si>
  <si>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</si>
  <si>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</si>
  <si>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</si>
  <si>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</si>
  <si>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</si>
  <si>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</si>
  <si>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</si>
  <si>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</si>
  <si>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</si>
  <si>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</si>
  <si>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</si>
  <si>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</si>
  <si>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</si>
  <si>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</si>
  <si>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</si>
  <si>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</si>
  <si>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</si>
  <si>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</si>
  <si>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</si>
  <si>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</si>
  <si>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</si>
  <si>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</si>
  <si>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</si>
  <si>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</si>
  <si>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</si>
  <si>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</si>
  <si>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</si>
  <si>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</si>
  <si>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</si>
  <si>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</si>
  <si>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</si>
  <si>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</si>
  <si>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</si>
  <si>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</si>
  <si>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</si>
  <si>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</si>
  <si>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</si>
  <si>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</si>
  <si>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</si>
  <si>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</si>
  <si>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</si>
  <si>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</si>
  <si>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</si>
  <si>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</si>
  <si>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</si>
  <si>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</si>
  <si>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</si>
  <si>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</si>
  <si>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</si>
  <si>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</si>
  <si>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</si>
  <si>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</si>
  <si>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</si>
  <si>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</si>
  <si>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</si>
  <si>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</si>
  <si>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</si>
  <si>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</si>
  <si>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</si>
  <si>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</si>
  <si>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</si>
  <si>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</si>
  <si>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</si>
  <si>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</si>
  <si>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</si>
  <si>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</si>
  <si>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</si>
  <si>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</si>
  <si>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</si>
  <si>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</si>
  <si>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</si>
  <si>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</si>
  <si>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</si>
  <si>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</si>
  <si>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</si>
  <si>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</si>
  <si>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</si>
  <si>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</si>
  <si>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</si>
  <si>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</si>
  <si>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</si>
  <si>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</si>
  <si>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</si>
  <si>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</si>
  <si>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</si>
  <si>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</si>
  <si>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</si>
  <si>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</si>
  <si>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</si>
  <si>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</si>
  <si>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</si>
  <si>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</si>
  <si>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</si>
  <si>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</si>
  <si>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</si>
  <si>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</si>
  <si>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</si>
  <si>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</si>
  <si>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</si>
  <si>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</si>
  <si>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</si>
  <si>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</si>
  <si>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</si>
  <si>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</si>
  <si>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</si>
  <si>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</si>
  <si>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</si>
  <si>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</si>
  <si>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</si>
  <si>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</si>
  <si>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</si>
  <si>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</si>
  <si>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</si>
  <si>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</si>
  <si>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</si>
  <si>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</si>
  <si>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</si>
  <si>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</si>
  <si>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</si>
  <si>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</si>
  <si>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</si>
  <si>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</si>
  <si>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</si>
  <si>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</si>
  <si>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</si>
  <si>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</si>
  <si>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</si>
  <si>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</si>
  <si>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</si>
  <si>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</si>
  <si>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</si>
  <si>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</si>
  <si>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</si>
  <si>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</si>
  <si>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</si>
  <si>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</si>
  <si>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</si>
  <si>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</si>
  <si>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</si>
  <si>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</si>
  <si>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</si>
  <si>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</si>
  <si>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</si>
  <si>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</si>
  <si>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</si>
  <si>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</si>
  <si>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</si>
  <si>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</si>
  <si>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</si>
  <si>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</si>
  <si>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</si>
  <si>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</si>
  <si>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</si>
  <si>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</si>
  <si>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</si>
  <si>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</si>
  <si>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</si>
  <si>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</si>
  <si>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</si>
  <si>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</si>
  <si>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</si>
  <si>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</si>
  <si>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</si>
  <si>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</si>
  <si>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</si>
  <si>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</si>
  <si>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</si>
  <si>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</si>
  <si>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</si>
  <si>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</si>
  <si>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</si>
  <si>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</si>
  <si>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</si>
  <si>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</si>
  <si>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</si>
  <si>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</si>
  <si>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</si>
  <si>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</si>
  <si>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</si>
  <si>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</si>
  <si>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</si>
  <si>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</si>
  <si>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</si>
  <si>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</si>
  <si>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</si>
  <si>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</si>
  <si>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</si>
  <si>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</si>
  <si>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</si>
  <si>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</si>
  <si>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</si>
  <si>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</si>
  <si>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</si>
  <si>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</si>
  <si>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</si>
  <si>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</si>
  <si>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</si>
  <si>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</si>
  <si>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</si>
  <si>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</si>
  <si>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</si>
  <si>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</si>
  <si>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</si>
  <si>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</si>
  <si>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</si>
  <si>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</si>
  <si>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</si>
  <si>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</si>
  <si>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</si>
  <si>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</si>
  <si>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</si>
  <si>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</si>
  <si>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</si>
  <si>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</si>
  <si>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</si>
  <si>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</si>
  <si>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</si>
  <si>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</si>
  <si>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</si>
  <si>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</si>
  <si>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</si>
  <si>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</si>
  <si>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</si>
  <si>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</si>
  <si>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</si>
  <si>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</si>
  <si>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</si>
  <si>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</si>
  <si>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</si>
  <si>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</si>
  <si>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</si>
  <si>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</si>
  <si>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</si>
  <si>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</si>
  <si>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</si>
  <si>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</si>
  <si>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</si>
  <si>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</si>
  <si>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</si>
  <si>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</si>
  <si>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</si>
  <si>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</si>
  <si>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</si>
  <si>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</si>
  <si>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</si>
  <si>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</si>
  <si>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</si>
  <si>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</si>
  <si>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</si>
  <si>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</si>
  <si>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</si>
  <si>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</si>
  <si>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</si>
  <si>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</si>
  <si>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</si>
  <si>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</si>
  <si>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</si>
  <si>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</si>
  <si>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</si>
  <si>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</si>
  <si>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</si>
  <si>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</si>
  <si>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</si>
  <si>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</si>
  <si>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</si>
  <si>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</si>
  <si>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</si>
  <si>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</si>
  <si>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</si>
  <si>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</si>
  <si>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</si>
  <si>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</si>
  <si>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</si>
  <si>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</si>
  <si>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</si>
  <si>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</si>
  <si>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</si>
  <si>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</si>
  <si>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</si>
  <si>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</si>
  <si>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</si>
  <si>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</si>
  <si>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</si>
  <si>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</si>
  <si>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</si>
  <si>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</si>
  <si>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</si>
  <si>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</si>
  <si>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</si>
  <si>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</si>
  <si>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</si>
  <si>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</si>
  <si>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</si>
  <si>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</si>
  <si>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</si>
  <si>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</si>
  <si>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</si>
  <si>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</si>
  <si>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</si>
  <si>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</si>
  <si>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</si>
  <si>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</si>
  <si>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</si>
  <si>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</si>
  <si>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</si>
  <si>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</si>
  <si>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</si>
  <si>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</si>
  <si>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</si>
  <si>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</si>
  <si>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</si>
  <si>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</si>
  <si>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</si>
  <si>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</si>
  <si>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</si>
  <si>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</si>
  <si>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</si>
  <si>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</si>
  <si>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</si>
  <si>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</si>
  <si>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</si>
  <si>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</si>
  <si>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</si>
  <si>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</si>
  <si>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</si>
  <si>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</si>
  <si>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</si>
  <si>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</si>
  <si>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</si>
  <si>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</si>
  <si>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</si>
  <si>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</si>
  <si>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</si>
  <si>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</si>
  <si>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</si>
  <si>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</si>
  <si>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</si>
  <si>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</si>
  <si>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</si>
  <si>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</si>
  <si>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</si>
  <si>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</si>
  <si>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</si>
  <si>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</si>
  <si>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</si>
  <si>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</si>
  <si>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</si>
  <si>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</si>
  <si>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</si>
  <si>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</si>
  <si>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</si>
  <si>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</si>
  <si>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</si>
  <si>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</si>
  <si>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</si>
  <si>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</si>
  <si>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</si>
  <si>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</si>
  <si>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</si>
  <si>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</si>
  <si>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</si>
  <si>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</si>
  <si>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</si>
  <si>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</si>
  <si>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</si>
  <si>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</si>
  <si>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</si>
  <si>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</si>
  <si>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</si>
  <si>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</si>
  <si>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</si>
  <si>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</si>
  <si>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</si>
  <si>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</si>
  <si>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</si>
  <si>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</si>
  <si>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</si>
  <si>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</si>
  <si>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</si>
  <si>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</si>
  <si>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</si>
  <si>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</si>
  <si>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</si>
  <si>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</si>
  <si>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</si>
  <si>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</si>
  <si>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</si>
  <si>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</si>
  <si>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</si>
  <si>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</si>
  <si>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</si>
  <si>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</si>
  <si>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</si>
  <si>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</si>
  <si>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</si>
  <si>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</si>
  <si>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</si>
  <si>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</si>
  <si>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</si>
  <si>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</si>
  <si>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</si>
  <si>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</si>
  <si>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</si>
  <si>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</si>
  <si>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</si>
  <si>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</si>
  <si>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</si>
  <si>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</si>
  <si>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</si>
  <si>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</si>
  <si>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</si>
  <si>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</si>
  <si>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</si>
  <si>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</si>
  <si>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</si>
  <si>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</si>
  <si>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</si>
  <si>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</si>
  <si>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</si>
  <si>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</si>
  <si>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</si>
  <si>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</si>
  <si>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</si>
  <si>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</si>
  <si>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</si>
  <si>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</si>
  <si>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</si>
  <si>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</si>
  <si>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</si>
  <si>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</si>
  <si>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</si>
  <si>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</si>
  <si>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</si>
  <si>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</si>
  <si>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</si>
  <si>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</si>
  <si>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</si>
  <si>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</si>
  <si>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</si>
  <si>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</si>
  <si>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</si>
  <si>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</si>
  <si>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</si>
  <si>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</si>
  <si>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</si>
  <si>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</si>
  <si>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</si>
  <si>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</si>
  <si>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</si>
  <si>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</si>
  <si>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</si>
  <si>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</si>
  <si>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</si>
  <si>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</si>
  <si>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</si>
  <si>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</si>
  <si>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</si>
  <si>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</si>
  <si>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</si>
  <si>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</si>
  <si>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</si>
  <si>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</si>
  <si>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</si>
  <si>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</si>
  <si>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</si>
  <si>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</si>
  <si>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</si>
  <si>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</si>
  <si>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</si>
  <si>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</si>
  <si>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</si>
  <si>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</si>
  <si>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</si>
  <si>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</si>
  <si>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</si>
  <si>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</si>
  <si>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</si>
  <si>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</si>
  <si>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</si>
  <si>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</si>
  <si>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</si>
  <si>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</si>
  <si>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</si>
  <si>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</si>
  <si>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</si>
  <si>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</si>
  <si>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</si>
  <si>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</si>
  <si>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</si>
  <si>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</si>
  <si>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</si>
  <si>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</si>
  <si>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</si>
  <si>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</si>
  <si>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</si>
  <si>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</si>
  <si>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</si>
  <si>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</si>
  <si>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</si>
  <si>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</si>
  <si>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</si>
  <si>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</si>
  <si>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</si>
  <si>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</si>
  <si>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</si>
  <si>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</si>
  <si>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</si>
  <si>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</si>
  <si>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</si>
  <si>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</si>
  <si>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</si>
  <si>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</si>
  <si>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</si>
  <si>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</si>
  <si>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</si>
  <si>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</si>
  <si>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</si>
  <si>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</si>
  <si>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</si>
  <si>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</si>
  <si>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</si>
  <si>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</si>
  <si>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</si>
  <si>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</si>
  <si>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</si>
  <si>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</si>
  <si>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</si>
  <si>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</si>
  <si>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</si>
  <si>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</si>
  <si>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</si>
  <si>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</si>
  <si>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</si>
  <si>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</si>
  <si>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</si>
  <si>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</si>
  <si>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</si>
  <si>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</si>
  <si>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</si>
  <si>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</si>
  <si>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</si>
  <si>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</si>
  <si>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</si>
  <si>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</si>
  <si>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</si>
  <si>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</si>
  <si>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</si>
  <si>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</si>
  <si>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</si>
  <si>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</si>
  <si>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</si>
  <si>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</si>
  <si>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</si>
  <si>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</si>
  <si>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</si>
  <si>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</si>
  <si>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</si>
  <si>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</si>
  <si>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</si>
  <si>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</si>
  <si>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</si>
  <si>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</si>
  <si>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</si>
  <si>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</si>
  <si>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</si>
  <si>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</si>
  <si>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</si>
  <si>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</si>
  <si>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</si>
  <si>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</si>
  <si>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</si>
  <si>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</si>
  <si>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</si>
  <si>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</si>
  <si>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</si>
  <si>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</si>
  <si>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</si>
  <si>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</si>
  <si>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</si>
  <si>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</si>
  <si>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</si>
  <si>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</si>
  <si>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</si>
  <si>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</si>
  <si>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</si>
  <si>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</si>
  <si>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</si>
  <si>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</si>
  <si>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</si>
  <si>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</si>
  <si>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</si>
  <si>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</si>
  <si>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</si>
  <si>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</si>
  <si>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</si>
  <si>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</si>
  <si>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</si>
  <si>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</si>
  <si>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</si>
  <si>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</si>
  <si>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</si>
  <si>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</si>
  <si>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</si>
  <si>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</si>
  <si>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</si>
  <si>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</si>
  <si>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</si>
  <si>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</si>
  <si>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</si>
  <si>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</si>
  <si>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</si>
  <si>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</si>
  <si>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</si>
  <si>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</si>
  <si>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</si>
  <si>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</si>
  <si>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</si>
  <si>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</si>
  <si>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</si>
  <si>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</si>
  <si>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</si>
  <si>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</si>
  <si>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</si>
  <si>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</si>
  <si>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</si>
  <si>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</si>
  <si>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</si>
  <si>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</si>
  <si>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</si>
  <si>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</si>
  <si>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</si>
  <si>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</si>
  <si>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</si>
  <si>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</si>
  <si>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</si>
  <si>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</si>
  <si>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</si>
  <si>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</si>
  <si>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</si>
  <si>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</si>
  <si>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</si>
  <si>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</si>
  <si>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</si>
  <si>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</si>
  <si>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</si>
  <si>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</si>
  <si>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</si>
  <si>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</si>
  <si>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</si>
  <si>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</si>
  <si>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</si>
  <si>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</si>
  <si>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</si>
  <si>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</si>
  <si>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</si>
  <si>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</si>
  <si>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</si>
  <si>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</si>
  <si>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</si>
  <si>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</si>
  <si>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</si>
  <si>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</si>
  <si>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</si>
  <si>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</si>
  <si>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</si>
  <si>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</si>
  <si>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</si>
  <si>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</si>
  <si>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</si>
  <si>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</si>
  <si>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</si>
  <si>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</si>
  <si>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</si>
  <si>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</si>
  <si>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</si>
  <si>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</si>
  <si>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</si>
  <si>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</si>
  <si>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</si>
  <si>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</si>
  <si>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</si>
  <si>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</si>
  <si>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</si>
  <si>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</si>
  <si>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</si>
  <si>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</si>
  <si>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</si>
  <si>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</si>
  <si>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</si>
  <si>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</si>
  <si>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</si>
  <si>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</si>
  <si>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</si>
  <si>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</si>
  <si>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</si>
  <si>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</si>
  <si>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</si>
  <si>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</si>
  <si>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</si>
  <si>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</si>
  <si>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</si>
  <si>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</si>
  <si>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</si>
  <si>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</si>
  <si>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</si>
  <si>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</si>
  <si>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</si>
  <si>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</si>
  <si>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</si>
  <si>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</si>
  <si>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</si>
  <si>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</si>
  <si>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</si>
  <si>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</si>
  <si>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</si>
  <si>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</si>
  <si>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</si>
  <si>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</si>
  <si>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</si>
  <si>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</si>
  <si>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</si>
  <si>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</si>
  <si>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</si>
  <si>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</si>
  <si>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</si>
  <si>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</si>
  <si>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</si>
  <si>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</si>
  <si>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</si>
  <si>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</si>
  <si>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</si>
  <si>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</si>
  <si>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</si>
  <si>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</si>
  <si>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</si>
  <si>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</si>
  <si>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</si>
  <si>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</si>
  <si>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</si>
  <si>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</si>
  <si>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</si>
  <si>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</si>
  <si>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</si>
  <si>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</si>
  <si>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</si>
  <si>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</si>
  <si>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</si>
  <si>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</si>
  <si>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</si>
  <si>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</si>
  <si>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</si>
  <si>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</si>
  <si>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</si>
  <si>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</si>
  <si>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</si>
  <si>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</si>
  <si>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</si>
  <si>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</si>
  <si>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</si>
  <si>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</si>
  <si>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</si>
  <si>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</si>
  <si>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</si>
  <si>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</si>
  <si>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</si>
  <si>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</si>
  <si>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</si>
  <si>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</si>
  <si>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</si>
  <si>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</si>
  <si>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</si>
  <si>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</si>
  <si>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</si>
  <si>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</si>
  <si>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</si>
  <si>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</si>
  <si>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</si>
  <si>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</si>
  <si>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</si>
  <si>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</si>
  <si>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</si>
  <si>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</si>
  <si>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</si>
  <si>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</si>
  <si>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</si>
  <si>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</si>
  <si>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</si>
  <si>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</si>
  <si>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</si>
  <si>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</si>
  <si>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</si>
  <si>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</si>
  <si>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</si>
  <si>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</si>
  <si>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</si>
  <si>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</si>
  <si>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</si>
  <si>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</si>
  <si>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</si>
  <si>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</si>
  <si>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</si>
  <si>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</si>
  <si>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</si>
  <si>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</si>
  <si>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</si>
  <si>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</si>
  <si>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</si>
  <si>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</si>
  <si>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</si>
  <si>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</si>
  <si>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</si>
  <si>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</si>
  <si>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</si>
  <si>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</si>
  <si>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</si>
  <si>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</si>
  <si>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</si>
  <si>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</si>
  <si>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</si>
  <si>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</si>
  <si>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</si>
  <si>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</si>
  <si>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</si>
  <si>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</si>
  <si>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</si>
  <si>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</si>
  <si>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</si>
  <si>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</si>
  <si>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</si>
  <si>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</si>
  <si>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</si>
  <si>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</si>
  <si>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</si>
  <si>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</si>
  <si>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</si>
  <si>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</si>
  <si>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</si>
  <si>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</si>
  <si>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</si>
  <si>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</si>
  <si>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</si>
  <si>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</si>
  <si>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</si>
  <si>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</si>
  <si>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</si>
  <si>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</si>
  <si>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</si>
  <si>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</si>
  <si>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</si>
  <si>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</si>
  <si>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</si>
  <si>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</si>
  <si>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</si>
  <si>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</si>
  <si>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</si>
  <si>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</si>
  <si>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</si>
  <si>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</si>
  <si>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</si>
  <si>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</si>
  <si>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</si>
  <si>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</si>
  <si>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</si>
  <si>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</si>
  <si>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</si>
  <si>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</si>
  <si>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</si>
  <si>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</si>
  <si>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</si>
  <si>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</si>
  <si>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</si>
  <si>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</si>
  <si>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</si>
  <si>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</si>
  <si>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</si>
  <si>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</si>
  <si>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</si>
  <si>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</si>
  <si>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</si>
  <si>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</si>
  <si>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</si>
  <si>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</si>
  <si>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</si>
  <si>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</si>
  <si>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</si>
  <si>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</si>
  <si>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</si>
  <si>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</si>
  <si>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</si>
  <si>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</si>
  <si>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</si>
  <si>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</si>
  <si>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</si>
  <si>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</si>
  <si>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</si>
  <si>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</si>
  <si>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</si>
  <si>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</si>
  <si>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</si>
  <si>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</si>
  <si>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</si>
  <si>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</si>
  <si>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</si>
  <si>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</si>
  <si>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</si>
  <si>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</si>
  <si>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</si>
  <si>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</si>
  <si>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</si>
  <si>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</si>
  <si>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</si>
  <si>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</si>
  <si>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</si>
  <si>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</si>
  <si>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</si>
  <si>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</si>
  <si>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</si>
  <si>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</si>
  <si>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</si>
  <si>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</si>
  <si>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</si>
  <si>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</si>
  <si>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</si>
  <si>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</si>
  <si>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</si>
  <si>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</si>
  <si>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</si>
  <si>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</si>
  <si>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</si>
  <si>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</si>
  <si>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</si>
  <si>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</si>
  <si>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</si>
  <si>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</si>
  <si>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</si>
  <si>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</si>
  <si>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</si>
  <si>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</si>
  <si>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</si>
  <si>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</si>
  <si>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</si>
  <si>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</si>
  <si>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</si>
  <si>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</si>
  <si>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</si>
  <si>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</si>
  <si>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</si>
  <si>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</si>
  <si>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</si>
  <si>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</si>
  <si>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</si>
  <si>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</si>
  <si>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</si>
  <si>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</si>
  <si>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</si>
  <si>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</si>
  <si>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</si>
  <si>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</si>
  <si>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</si>
  <si>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</si>
  <si>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</si>
  <si>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</si>
  <si>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</si>
  <si>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</si>
  <si>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</si>
  <si>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</si>
  <si>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</si>
  <si>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</si>
  <si>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</si>
  <si>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</si>
  <si>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</si>
  <si>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</si>
  <si>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</si>
  <si>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</si>
  <si>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</si>
  <si>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</si>
  <si>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</si>
  <si>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</si>
  <si>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</si>
  <si>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</si>
  <si>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</si>
  <si>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</si>
  <si>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</si>
  <si>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</si>
  <si>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</si>
  <si>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</si>
  <si>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</si>
  <si>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</si>
  <si>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</si>
  <si>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</si>
  <si>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</si>
  <si>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</si>
  <si>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</si>
  <si>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</si>
  <si>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</si>
  <si>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</si>
  <si>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</si>
  <si>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</si>
  <si>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</si>
  <si>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</si>
  <si>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</si>
  <si>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</si>
  <si>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</si>
  <si>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</si>
  <si>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</si>
  <si>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</si>
  <si>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</si>
  <si>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</si>
  <si>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</si>
  <si>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</si>
  <si>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</si>
  <si>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</si>
  <si>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</si>
  <si>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</si>
  <si>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</si>
  <si>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</si>
  <si>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</si>
  <si>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</si>
  <si>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</si>
  <si>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</si>
  <si>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</si>
  <si>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</si>
  <si>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</si>
  <si>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</si>
  <si>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</si>
  <si>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</si>
  <si>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</si>
  <si>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</si>
  <si>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</si>
  <si>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</si>
  <si>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</si>
  <si>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</si>
  <si>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</si>
  <si>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</si>
  <si>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</si>
  <si>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</si>
  <si>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</si>
  <si>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</si>
  <si>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</si>
  <si>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</si>
  <si>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</si>
  <si>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</si>
  <si>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</si>
  <si>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</si>
  <si>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</si>
  <si>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</si>
  <si>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</si>
  <si>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</si>
  <si>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</si>
  <si>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</si>
  <si>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</si>
  <si>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</si>
  <si>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</si>
  <si>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</si>
  <si>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</si>
  <si>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</si>
  <si>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</si>
  <si>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</si>
  <si>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</si>
  <si>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</si>
  <si>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</si>
  <si>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</si>
  <si>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</si>
  <si>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</si>
  <si>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</si>
  <si>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</si>
  <si>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</si>
  <si>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</si>
  <si>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</si>
  <si>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</si>
  <si>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</si>
  <si>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</si>
  <si>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</si>
  <si>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</si>
  <si>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</si>
  <si>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</si>
  <si>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</si>
  <si>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</si>
  <si>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</si>
  <si>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</si>
  <si>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</si>
  <si>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</si>
  <si>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</si>
  <si>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</si>
  <si>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</si>
  <si>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</si>
  <si>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</si>
  <si>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</si>
  <si>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</si>
  <si>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</si>
  <si>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</si>
  <si>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</si>
  <si>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</si>
  <si>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</si>
  <si>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</si>
  <si>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</si>
  <si>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</si>
  <si>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</si>
  <si>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</si>
  <si>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</si>
  <si>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</si>
  <si>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</si>
  <si>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</si>
  <si>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</si>
  <si>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</si>
  <si>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</si>
  <si>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</si>
  <si>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</si>
  <si>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</si>
  <si>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</si>
  <si>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</si>
  <si>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</si>
  <si>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</si>
  <si>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</si>
  <si>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</si>
  <si>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</si>
  <si>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</si>
  <si>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</si>
  <si>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</si>
  <si>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</si>
  <si>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</si>
  <si>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</si>
  <si>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</si>
  <si>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</si>
  <si>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</si>
  <si>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</si>
  <si>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</si>
  <si>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</si>
  <si>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</si>
  <si>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</si>
  <si>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</si>
  <si>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</si>
  <si>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</si>
  <si>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</si>
  <si>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</si>
  <si>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</si>
  <si>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</si>
  <si>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</si>
  <si>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</si>
  <si>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</si>
  <si>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</si>
  <si>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</si>
  <si>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</si>
  <si>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</si>
  <si>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</si>
  <si>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</si>
  <si>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</si>
  <si>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</si>
  <si>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</si>
  <si>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</si>
  <si>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</si>
  <si>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</si>
  <si>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</si>
  <si>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</si>
  <si>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</si>
  <si>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</si>
  <si>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</si>
  <si>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</si>
  <si>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</si>
  <si>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</si>
  <si>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</si>
  <si>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</si>
  <si>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</si>
  <si>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</si>
  <si>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</si>
  <si>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</si>
  <si>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</si>
  <si>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</si>
  <si>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</si>
  <si>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</si>
  <si>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</si>
  <si>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</si>
  <si>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</si>
  <si>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</si>
  <si>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</si>
  <si>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</si>
  <si>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</si>
  <si>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</si>
  <si>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</si>
  <si>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</si>
  <si>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</si>
  <si>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</si>
  <si>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</si>
  <si>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</si>
  <si>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</si>
  <si>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</si>
  <si>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</si>
  <si>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</si>
  <si>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</si>
  <si>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</si>
  <si>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</si>
  <si>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</si>
  <si>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</si>
  <si>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</si>
  <si>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</si>
  <si>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</si>
  <si>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</si>
  <si>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</si>
  <si>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</si>
  <si>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</si>
  <si>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</si>
  <si>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</si>
  <si>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</si>
  <si>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</si>
  <si>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</si>
  <si>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</si>
  <si>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</si>
  <si>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</si>
  <si>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</si>
  <si>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</si>
  <si>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</si>
  <si>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</si>
  <si>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</si>
  <si>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</si>
  <si>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</si>
  <si>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</si>
  <si>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</si>
  <si>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</si>
  <si>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</si>
  <si>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</si>
  <si>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</si>
  <si>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</si>
  <si>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</si>
  <si>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</si>
  <si>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</si>
  <si>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</si>
  <si>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</si>
  <si>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</si>
  <si>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</si>
  <si>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</si>
  <si>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</si>
  <si>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</si>
  <si>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</si>
  <si>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</si>
  <si>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</si>
  <si>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</si>
  <si>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</si>
  <si>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</si>
  <si>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</si>
  <si>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</si>
  <si>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</si>
  <si>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</si>
  <si>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</si>
  <si>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</si>
  <si>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</si>
  <si>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</si>
  <si>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</si>
  <si>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</si>
  <si>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</si>
  <si>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</si>
  <si>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</si>
  <si>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</si>
  <si>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</si>
  <si>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</si>
  <si>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</si>
  <si>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</si>
  <si>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</si>
  <si>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</si>
  <si>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</si>
  <si>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</si>
  <si>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</si>
  <si>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</si>
  <si>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</si>
  <si>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</si>
  <si>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</si>
  <si>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</si>
  <si>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</si>
  <si>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</si>
  <si>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</si>
  <si>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</si>
  <si>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</si>
  <si>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</si>
  <si>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</si>
  <si>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</si>
  <si>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</si>
  <si>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</si>
  <si>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</si>
  <si>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</si>
  <si>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</si>
  <si>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</si>
  <si>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</si>
  <si>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</si>
  <si>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</si>
  <si>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</si>
  <si>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</si>
  <si>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</si>
  <si>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</si>
  <si>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</si>
  <si>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</si>
  <si>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</si>
  <si>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</si>
  <si>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</si>
  <si>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</si>
  <si>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</si>
  <si>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</si>
  <si>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</si>
  <si>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</si>
  <si>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</si>
  <si>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</si>
  <si>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</si>
  <si>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</si>
  <si>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</si>
  <si>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</si>
  <si>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</si>
  <si>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</si>
  <si>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</si>
  <si>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</si>
  <si>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</si>
  <si>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</si>
  <si>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</si>
  <si>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</si>
  <si>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</si>
  <si>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</si>
  <si>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</si>
  <si>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</si>
  <si>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</si>
  <si>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</si>
  <si>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</si>
  <si>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</si>
  <si>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</si>
  <si>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</si>
  <si>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</si>
  <si>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</si>
  <si>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</si>
  <si>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</si>
  <si>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</si>
  <si>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</si>
  <si>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</si>
  <si>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</si>
  <si>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</si>
  <si>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</si>
  <si>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</si>
  <si>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</si>
  <si>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</si>
  <si>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</si>
  <si>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</si>
  <si>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</si>
  <si>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</si>
  <si>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</si>
  <si>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</si>
  <si>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</si>
  <si>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</si>
  <si>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</si>
  <si>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</si>
  <si>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</si>
  <si>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</si>
  <si>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</si>
  <si>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</si>
  <si>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</si>
  <si>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</si>
  <si>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</si>
  <si>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</si>
  <si>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</si>
  <si>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</si>
  <si>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</si>
  <si>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</si>
  <si>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</si>
  <si>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</si>
  <si>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</si>
  <si>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</si>
  <si>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</si>
  <si>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</si>
  <si>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</si>
  <si>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</si>
  <si>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</si>
  <si>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</si>
  <si>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</si>
  <si>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</si>
  <si>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</si>
  <si>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</si>
  <si>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</si>
  <si>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</si>
  <si>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</si>
  <si>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</si>
  <si>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</si>
  <si>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</si>
  <si>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</si>
  <si>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</si>
  <si>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</si>
  <si>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</si>
  <si>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</si>
  <si>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</si>
  <si>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</si>
  <si>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</si>
  <si>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</si>
  <si>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</si>
  <si>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</si>
  <si>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</si>
  <si>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</si>
  <si>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</si>
  <si>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</si>
  <si>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</si>
  <si>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</si>
  <si>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</si>
  <si>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</si>
  <si>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</si>
  <si>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</si>
  <si>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</si>
  <si>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</si>
  <si>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</si>
  <si>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</si>
  <si>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</si>
  <si>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</si>
  <si>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</si>
  <si>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</si>
  <si>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</si>
  <si>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</si>
  <si>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</si>
  <si>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</si>
  <si>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</si>
  <si>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</si>
  <si>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</si>
  <si>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</si>
  <si>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</si>
  <si>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</si>
  <si>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</si>
  <si>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</si>
  <si>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</si>
  <si>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</si>
  <si>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</si>
  <si>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</si>
  <si>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</si>
  <si>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</si>
  <si>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</si>
  <si>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</si>
  <si>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</si>
  <si>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</si>
  <si>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</si>
  <si>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</si>
  <si>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</si>
  <si>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</si>
  <si>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</si>
  <si>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</si>
  <si>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</si>
  <si>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</si>
  <si>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</si>
  <si>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</si>
  <si>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</si>
  <si>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</si>
  <si>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</si>
  <si>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</si>
  <si>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</si>
  <si>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</si>
  <si>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</si>
  <si>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</si>
  <si>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</si>
  <si>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</si>
  <si>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</si>
  <si>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</si>
  <si>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</si>
  <si>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</si>
  <si>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</si>
  <si>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</si>
  <si>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</si>
  <si>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</si>
  <si>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</si>
  <si>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</si>
  <si>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</si>
  <si>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</si>
  <si>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</si>
  <si>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</si>
  <si>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</si>
  <si>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</si>
  <si>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</si>
  <si>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</si>
  <si>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</si>
  <si>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</si>
  <si>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</si>
  <si>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</si>
  <si>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</si>
  <si>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</si>
  <si>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</si>
  <si>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</si>
  <si>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</si>
  <si>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</si>
  <si>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</si>
  <si>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</si>
  <si>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</si>
  <si>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</si>
  <si>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</si>
  <si>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</si>
  <si>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</si>
  <si>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</si>
  <si>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</si>
  <si>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</si>
  <si>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</si>
  <si>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</si>
  <si>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</si>
  <si>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</si>
  <si>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</si>
  <si>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</si>
  <si>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</si>
  <si>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</si>
  <si>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</si>
  <si>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</si>
  <si>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</si>
  <si>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</si>
  <si>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</si>
  <si>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</si>
  <si>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</si>
  <si>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</si>
  <si>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</si>
  <si>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</si>
  <si>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</si>
  <si>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</si>
  <si>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</si>
  <si>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</si>
  <si>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</si>
  <si>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</si>
  <si>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</si>
  <si>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</si>
  <si>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</si>
  <si>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</si>
  <si>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</si>
  <si>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</si>
  <si>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</si>
  <si>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</si>
  <si>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</si>
  <si>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</si>
  <si>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</si>
  <si>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</si>
  <si>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</si>
  <si>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</si>
  <si>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</si>
  <si>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</si>
  <si>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</si>
  <si>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</si>
  <si>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</si>
  <si>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</si>
  <si>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</si>
  <si>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</si>
  <si>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</si>
  <si>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</si>
  <si>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</si>
  <si>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</si>
  <si>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</si>
  <si>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</si>
  <si>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</si>
  <si>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</si>
  <si>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</si>
  <si>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</si>
  <si>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</si>
  <si>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</si>
  <si>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</si>
  <si>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</si>
  <si>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</si>
  <si>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</si>
  <si>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</si>
  <si>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</si>
  <si>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</si>
  <si>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</si>
  <si>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</si>
  <si>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</si>
  <si>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</si>
  <si>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</si>
  <si>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</si>
  <si>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</si>
  <si>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</si>
  <si>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</si>
  <si>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</si>
  <si>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</si>
  <si>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</si>
  <si>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</si>
  <si>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</si>
  <si>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</si>
  <si>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</si>
  <si>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</si>
  <si>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</si>
  <si>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</si>
  <si>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</si>
  <si>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</si>
  <si>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</si>
  <si>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</si>
  <si>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</si>
  <si>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</si>
  <si>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</si>
  <si>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</si>
  <si>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</si>
  <si>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</si>
  <si>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</si>
  <si>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</si>
  <si>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</si>
  <si>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</si>
  <si>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</si>
  <si>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</si>
  <si>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</si>
  <si>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</si>
  <si>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</si>
  <si>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</si>
  <si>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</si>
  <si>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</si>
  <si>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</si>
  <si>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</si>
  <si>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</si>
  <si>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</si>
  <si>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</si>
  <si>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</si>
  <si>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</si>
  <si>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</si>
  <si>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</si>
  <si>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</si>
  <si>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</si>
  <si>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</si>
  <si>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</si>
  <si>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</si>
  <si>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</si>
  <si>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</si>
  <si>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</si>
  <si>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</si>
  <si>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</si>
  <si>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</si>
  <si>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</si>
  <si>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</si>
  <si>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</si>
  <si>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</si>
  <si>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</si>
  <si>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</si>
  <si>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</si>
  <si>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</si>
  <si>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</si>
  <si>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</si>
  <si>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</si>
  <si>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</si>
  <si>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</si>
  <si>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</si>
  <si>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</si>
  <si>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</si>
  <si>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</si>
  <si>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</si>
  <si>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</si>
  <si>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</si>
  <si>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</si>
  <si>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</si>
  <si>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</si>
  <si>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</si>
  <si>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</si>
  <si>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</si>
  <si>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</si>
  <si>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</si>
  <si>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</si>
  <si>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</si>
  <si>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</si>
  <si>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</si>
  <si>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</si>
  <si>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</si>
  <si>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</si>
  <si>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</si>
  <si>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</si>
  <si>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</si>
  <si>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</si>
  <si>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</si>
  <si>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</si>
  <si>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</si>
  <si>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</si>
  <si>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</si>
  <si>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</si>
  <si>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</si>
  <si>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</si>
  <si>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</si>
  <si>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</si>
  <si>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</si>
  <si>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</si>
  <si>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</si>
  <si>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</si>
  <si>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</si>
  <si>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</si>
  <si>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</si>
  <si>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</si>
  <si>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</si>
  <si>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</si>
  <si>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</si>
  <si>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</si>
  <si>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</si>
  <si>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</si>
  <si>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</si>
  <si>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</si>
  <si>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</si>
  <si>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</si>
  <si>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</si>
  <si>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</si>
  <si>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</si>
  <si>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</si>
  <si>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</si>
  <si>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</si>
  <si>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</si>
  <si>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</si>
  <si>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</si>
  <si>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</si>
  <si>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</si>
  <si>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</si>
  <si>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</si>
  <si>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</si>
  <si>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</si>
  <si>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</si>
  <si>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</si>
  <si>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</si>
  <si>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</si>
  <si>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</si>
  <si>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</si>
  <si>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</si>
  <si>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</si>
  <si>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</si>
  <si>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</si>
  <si>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</si>
  <si>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</si>
  <si>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</si>
  <si>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</si>
  <si>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</si>
  <si>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</si>
  <si>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</si>
  <si>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</si>
  <si>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</si>
  <si>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</si>
  <si>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</si>
  <si>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</si>
  <si>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</si>
  <si>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</si>
  <si>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</si>
  <si>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</si>
  <si>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</si>
  <si>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</si>
  <si>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</si>
  <si>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</si>
  <si>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</si>
  <si>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</si>
  <si>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</si>
  <si>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</si>
  <si>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</si>
  <si>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</si>
  <si>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</si>
  <si>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</si>
  <si>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</si>
  <si>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</si>
  <si>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</si>
  <si>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</si>
  <si>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</si>
  <si>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</si>
  <si>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</si>
  <si>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</si>
  <si>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</si>
  <si>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</si>
  <si>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</si>
  <si>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</si>
  <si>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</si>
  <si>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</si>
  <si>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</si>
  <si>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</si>
  <si>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</si>
  <si>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</si>
  <si>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</si>
  <si>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</si>
  <si>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</si>
  <si>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</si>
  <si>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</si>
  <si>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</si>
  <si>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</si>
  <si>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</si>
  <si>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</si>
  <si>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</si>
  <si>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</si>
  <si>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</si>
  <si>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</si>
  <si>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</si>
  <si>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</si>
  <si>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</si>
  <si>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</si>
  <si>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</si>
  <si>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</si>
  <si>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</si>
  <si>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</si>
  <si>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</si>
  <si>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</si>
  <si>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</si>
  <si>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</si>
  <si>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</si>
  <si>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</si>
  <si>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</si>
  <si>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</si>
  <si>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</si>
  <si>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</si>
  <si>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</si>
  <si>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</si>
  <si>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</si>
  <si>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</si>
  <si>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</si>
  <si>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</si>
  <si>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</si>
  <si>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</si>
  <si>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</si>
  <si>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</si>
  <si>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</si>
  <si>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</si>
  <si>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</si>
  <si>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</si>
  <si>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</si>
  <si>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</si>
  <si>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</si>
  <si>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</si>
  <si>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</si>
  <si>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</si>
  <si>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</si>
  <si>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</si>
  <si>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</si>
  <si>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</si>
  <si>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</si>
  <si>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</si>
  <si>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</si>
  <si>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</si>
  <si>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</si>
  <si>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</si>
  <si>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</si>
  <si>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</si>
  <si>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</si>
  <si>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</si>
  <si>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</si>
  <si>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</si>
  <si>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</si>
  <si>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</si>
  <si>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</si>
  <si>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</si>
  <si>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</si>
  <si>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</si>
  <si>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</si>
  <si>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</si>
  <si>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</si>
  <si>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</si>
  <si>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</si>
  <si>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</si>
  <si>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</si>
  <si>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</si>
  <si>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</si>
  <si>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</si>
  <si>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</si>
  <si>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</si>
  <si>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</si>
  <si>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</si>
  <si>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</si>
  <si>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</si>
  <si>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</si>
  <si>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</si>
  <si>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</si>
  <si>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</si>
  <si>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</si>
  <si>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</si>
  <si>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</si>
  <si>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</si>
  <si>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</si>
  <si>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</si>
  <si>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</si>
  <si>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</si>
  <si>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</si>
  <si>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</si>
  <si>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</si>
  <si>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</si>
  <si>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</si>
  <si>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</si>
  <si>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</si>
  <si>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</si>
  <si>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</si>
  <si>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</si>
  <si>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</si>
  <si>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</si>
  <si>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</si>
  <si>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</si>
  <si>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</si>
  <si>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</si>
  <si>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</si>
  <si>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</si>
  <si>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</si>
  <si>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</si>
  <si>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</si>
  <si>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</si>
  <si>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</si>
  <si>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</si>
  <si>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</si>
  <si>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</si>
  <si>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</si>
  <si>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</si>
  <si>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</si>
  <si>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</si>
  <si>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</si>
  <si>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</si>
  <si>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</si>
  <si>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</si>
  <si>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</si>
  <si>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</si>
  <si>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</si>
  <si>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</si>
  <si>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</si>
  <si>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</si>
  <si>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</si>
  <si>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</si>
  <si>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</si>
  <si>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</si>
  <si>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</si>
  <si>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</si>
  <si>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</si>
  <si>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</si>
  <si>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</si>
  <si>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</si>
  <si>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</si>
  <si>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</si>
  <si>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</si>
  <si>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</si>
  <si>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</si>
  <si>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</si>
  <si>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</si>
  <si>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</si>
  <si>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</si>
  <si>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</si>
  <si>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</si>
  <si>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</si>
  <si>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</si>
  <si>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</si>
  <si>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</si>
  <si>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</si>
  <si>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</si>
  <si>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</si>
  <si>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</si>
  <si>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</si>
  <si>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</si>
  <si>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</si>
  <si>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</si>
  <si>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</si>
  <si>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</si>
  <si>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</si>
  <si>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</si>
  <si>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</si>
  <si>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</si>
  <si>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</si>
  <si>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</si>
  <si>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</si>
  <si>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</si>
  <si>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</si>
  <si>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</si>
  <si>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</si>
  <si>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</si>
  <si>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</si>
  <si>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</si>
  <si>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</si>
  <si>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</si>
  <si>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</si>
  <si>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</si>
  <si>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</si>
  <si>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</si>
  <si>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</si>
  <si>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</si>
  <si>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</si>
  <si>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</si>
  <si>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</si>
  <si>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</si>
  <si>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</si>
  <si>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</si>
  <si>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</si>
  <si>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</si>
  <si>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</si>
  <si>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</si>
  <si>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</si>
  <si>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</si>
  <si>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</si>
  <si>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</si>
  <si>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</si>
  <si>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</si>
  <si>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</si>
  <si>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</si>
  <si>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</si>
  <si>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</si>
  <si>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</si>
  <si>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</si>
  <si>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</si>
  <si>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</si>
  <si>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</si>
  <si>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</si>
  <si>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</si>
  <si>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</si>
  <si>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</si>
  <si>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</si>
  <si>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</si>
  <si>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</si>
  <si>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</si>
  <si>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</si>
  <si>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</si>
  <si>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</si>
  <si>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</si>
  <si>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</si>
  <si>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</si>
  <si>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</si>
  <si>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</si>
  <si>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</si>
  <si>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</si>
  <si>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</si>
  <si>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</si>
  <si>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</si>
  <si>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</si>
  <si>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</si>
  <si>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</si>
  <si>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</si>
  <si>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</si>
  <si>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</si>
  <si>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</si>
  <si>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</si>
  <si>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</si>
  <si>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</si>
  <si>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</si>
  <si>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</si>
  <si>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</si>
  <si>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</si>
  <si>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</si>
  <si>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</si>
  <si>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</si>
  <si>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</si>
  <si>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</si>
  <si>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</si>
  <si>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</si>
  <si>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</si>
  <si>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</si>
  <si>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</si>
  <si>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</si>
  <si>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</si>
  <si>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</si>
  <si>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</si>
  <si>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</si>
  <si>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</si>
  <si>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</si>
  <si>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</si>
  <si>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</si>
  <si>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</si>
  <si>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</si>
  <si>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</si>
  <si>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</si>
  <si>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</si>
  <si>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</si>
  <si>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</si>
  <si>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</si>
  <si>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</si>
  <si>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</si>
  <si>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</si>
  <si>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</si>
  <si>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</si>
  <si>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</si>
  <si>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</si>
  <si>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</si>
  <si>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</si>
  <si>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</si>
  <si>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</si>
  <si>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</si>
  <si>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</si>
  <si>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</si>
  <si>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</si>
  <si>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</si>
  <si>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</si>
  <si>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</si>
  <si>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</si>
  <si>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</si>
  <si>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</si>
  <si>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</si>
  <si>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</si>
  <si>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</si>
  <si>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</si>
  <si>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</si>
  <si>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</si>
  <si>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</si>
  <si>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</si>
  <si>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</si>
  <si>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</si>
  <si>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</si>
  <si>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</si>
  <si>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</si>
  <si>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</si>
  <si>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</si>
  <si>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</si>
  <si>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</si>
  <si>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</si>
  <si>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</si>
  <si>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</si>
  <si>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</si>
  <si>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</si>
  <si>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</si>
  <si>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</si>
  <si>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</si>
  <si>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</si>
  <si>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</si>
  <si>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</si>
  <si>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</si>
  <si>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</si>
  <si>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</si>
  <si>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</si>
  <si>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</si>
  <si>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</si>
  <si>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</si>
  <si>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</si>
  <si>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</si>
  <si>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</si>
  <si>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</si>
  <si>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</si>
  <si>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</si>
  <si>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</si>
  <si>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</si>
  <si>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</si>
  <si>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</si>
  <si>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</si>
  <si>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</si>
  <si>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</si>
  <si>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</si>
  <si>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</si>
  <si>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</si>
  <si>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</si>
  <si>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</si>
  <si>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</si>
  <si>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</si>
  <si>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</si>
  <si>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</si>
  <si>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</si>
  <si>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</si>
  <si>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</si>
  <si>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</si>
  <si>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</si>
  <si>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</si>
  <si>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</si>
  <si>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</si>
  <si>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</si>
  <si>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</si>
  <si>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</si>
  <si>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</si>
  <si>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</si>
  <si>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</si>
  <si>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</si>
  <si>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</si>
  <si>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</si>
  <si>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</si>
  <si>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</si>
  <si>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</si>
  <si>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</si>
  <si>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</si>
  <si>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</si>
  <si>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</si>
  <si>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</si>
  <si>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</si>
  <si>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</si>
  <si>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</si>
  <si>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</si>
  <si>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</si>
  <si>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</si>
  <si>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</si>
  <si>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</si>
  <si>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</si>
  <si>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</si>
  <si>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</si>
  <si>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</si>
  <si>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</si>
  <si>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</si>
  <si>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</si>
  <si>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</si>
  <si>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</si>
  <si>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</si>
  <si>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</si>
  <si>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</si>
  <si>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</si>
  <si>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</si>
  <si>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</si>
  <si>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</si>
  <si>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</si>
  <si>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</si>
  <si>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</si>
  <si>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</si>
  <si>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</si>
  <si>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</si>
  <si>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</si>
  <si>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</si>
  <si>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</si>
  <si>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</si>
  <si>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</si>
  <si>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</si>
  <si>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</si>
  <si>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</si>
  <si>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</si>
  <si>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</si>
  <si>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</si>
  <si>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</si>
  <si>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</si>
  <si>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</si>
  <si>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</si>
  <si>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</si>
  <si>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</si>
  <si>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</si>
  <si>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</si>
  <si>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</si>
  <si>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</si>
  <si>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</si>
  <si>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</si>
  <si>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</si>
  <si>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</si>
  <si>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</si>
  <si>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</si>
  <si>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</si>
  <si>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</si>
  <si>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</si>
  <si>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</si>
  <si>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</si>
  <si>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</si>
  <si>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</si>
  <si>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</si>
  <si>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</si>
  <si>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</si>
  <si>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</si>
  <si>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</si>
  <si>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</si>
  <si>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</si>
  <si>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</si>
  <si>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</si>
  <si>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</si>
  <si>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</si>
  <si>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</si>
  <si>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</si>
  <si>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</si>
  <si>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</si>
  <si>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</si>
  <si>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</si>
  <si>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</si>
  <si>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</si>
  <si>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</si>
  <si>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</si>
  <si>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</si>
  <si>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</si>
  <si>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</si>
  <si>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</si>
  <si>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</si>
  <si>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</si>
  <si>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</si>
  <si>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</si>
  <si>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</si>
  <si>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</si>
  <si>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</si>
  <si>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</si>
  <si>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</si>
  <si>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</si>
  <si>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</si>
  <si>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</si>
  <si>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</si>
  <si>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</si>
  <si>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</si>
  <si>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</si>
  <si>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</si>
  <si>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</si>
  <si>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</si>
  <si>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</si>
  <si>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</si>
  <si>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</si>
  <si>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</si>
  <si>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</si>
  <si>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</si>
  <si>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</si>
  <si>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</si>
  <si>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</si>
  <si>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</si>
  <si>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</si>
  <si>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</si>
  <si>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</si>
  <si>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</si>
  <si>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</si>
  <si>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</si>
  <si>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</si>
  <si>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</si>
  <si>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</si>
  <si>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</si>
  <si>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</si>
  <si>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</si>
  <si>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</si>
  <si>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</si>
  <si>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</si>
  <si>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</si>
  <si>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</si>
  <si>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</si>
  <si>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</si>
  <si>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</si>
  <si>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</si>
  <si>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</si>
  <si>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</si>
  <si>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</si>
  <si>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</si>
  <si>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</si>
  <si>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</si>
  <si>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</si>
  <si>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</si>
  <si>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</si>
  <si>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</si>
  <si>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</si>
  <si>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</si>
  <si>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</si>
  <si>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</si>
  <si>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</si>
  <si>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</si>
  <si>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</si>
  <si>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</si>
  <si>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</si>
  <si>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</si>
  <si>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</si>
  <si>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</si>
  <si>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</si>
  <si>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</si>
  <si>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</si>
  <si>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</si>
  <si>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</si>
  <si>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</si>
  <si>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</si>
  <si>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</si>
  <si>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</si>
  <si>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</si>
  <si>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</si>
  <si>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</si>
  <si>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</si>
  <si>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</si>
  <si>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</si>
  <si>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</si>
  <si>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</si>
  <si>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</si>
  <si>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</si>
  <si>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</si>
  <si>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</si>
  <si>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</si>
  <si>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</si>
  <si>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</si>
  <si>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</si>
  <si>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</si>
  <si>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</si>
  <si>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</si>
  <si>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</si>
  <si>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</si>
  <si>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</si>
  <si>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</si>
  <si>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</si>
  <si>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</si>
  <si>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</si>
  <si>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</si>
  <si>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</si>
  <si>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</si>
  <si>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</si>
  <si>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</si>
  <si>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</si>
  <si>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</si>
  <si>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</si>
  <si>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</si>
  <si>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</si>
  <si>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</si>
  <si>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</si>
  <si>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</si>
  <si>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</si>
  <si>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</si>
  <si>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</si>
  <si>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</si>
  <si>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</si>
  <si>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</si>
  <si>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</si>
  <si>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</si>
  <si>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</si>
  <si>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</si>
  <si>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</si>
  <si>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</si>
  <si>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</si>
  <si>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</si>
  <si>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</si>
  <si>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</si>
  <si>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</si>
  <si>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</si>
  <si>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</si>
  <si>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</si>
  <si>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</si>
  <si>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</si>
  <si>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</si>
  <si>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</si>
  <si>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</si>
  <si>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</si>
  <si>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</si>
  <si>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</si>
  <si>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</si>
  <si>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</si>
  <si>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</si>
  <si>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</si>
  <si>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</si>
  <si>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</si>
  <si>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</si>
  <si>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</si>
  <si>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</si>
  <si>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</si>
  <si>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</si>
  <si>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</si>
  <si>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</si>
  <si>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</si>
  <si>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</si>
  <si>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</si>
  <si>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</si>
  <si>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</si>
  <si>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</si>
  <si>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</si>
  <si>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</si>
  <si>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</si>
  <si>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</si>
  <si>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</si>
  <si>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</si>
  <si>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</si>
  <si>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</si>
  <si>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</si>
  <si>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</si>
  <si>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</si>
  <si>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</si>
  <si>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</si>
  <si>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</si>
  <si>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</si>
  <si>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</si>
  <si>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</si>
  <si>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</si>
  <si>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</si>
  <si>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</si>
  <si>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</si>
  <si>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</si>
  <si>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</si>
  <si>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</si>
  <si>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</si>
  <si>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</si>
  <si>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</si>
  <si>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</si>
  <si>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</si>
  <si>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</si>
  <si>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</si>
  <si>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</si>
  <si>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</si>
  <si>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</si>
  <si>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</si>
  <si>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</si>
  <si>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</si>
  <si>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</si>
  <si>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</si>
  <si>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</si>
  <si>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</si>
  <si>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</si>
  <si>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</si>
  <si>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</si>
  <si>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</si>
  <si>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</si>
  <si>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</si>
  <si>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</si>
  <si>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</si>
  <si>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</si>
  <si>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</si>
  <si>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</si>
  <si>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</si>
  <si>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</si>
  <si>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</si>
  <si>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</si>
  <si>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</si>
  <si>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</si>
  <si>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</si>
  <si>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</si>
  <si>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</si>
  <si>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</si>
  <si>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</si>
  <si>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</si>
  <si>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</si>
  <si>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</si>
  <si>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</si>
  <si>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</si>
  <si>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</si>
  <si>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</si>
  <si>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</si>
  <si>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</si>
  <si>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</si>
  <si>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</si>
  <si>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</si>
  <si>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</si>
  <si>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</si>
  <si>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</si>
  <si>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</si>
  <si>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</si>
  <si>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</si>
  <si>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</si>
  <si>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</si>
  <si>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</si>
  <si>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</si>
  <si>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</si>
  <si>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</si>
  <si>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</si>
  <si>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</si>
  <si>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</si>
  <si>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</si>
  <si>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</si>
  <si>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</si>
  <si>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</si>
  <si>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</si>
  <si>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</si>
  <si>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</si>
  <si>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</si>
  <si>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</si>
  <si>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</si>
  <si>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</si>
  <si>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</si>
  <si>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</si>
  <si>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</si>
  <si>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</si>
  <si>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</si>
  <si>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</si>
  <si>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</si>
  <si>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</si>
  <si>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</si>
  <si>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</si>
  <si>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</si>
  <si>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</si>
  <si>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</si>
  <si>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</si>
  <si>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</si>
  <si>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</si>
  <si>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</si>
  <si>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</si>
  <si>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</si>
  <si>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</si>
  <si>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</si>
  <si>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</si>
  <si>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</si>
  <si>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</si>
  <si>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</si>
  <si>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</si>
  <si>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</si>
  <si>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</si>
  <si>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</si>
  <si>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</si>
  <si>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</si>
  <si>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</si>
  <si>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</si>
  <si>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</si>
  <si>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</si>
  <si>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</si>
  <si>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</si>
  <si>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</si>
  <si>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</si>
  <si>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</si>
  <si>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</si>
  <si>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</si>
  <si>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</si>
  <si>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</si>
  <si>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</si>
  <si>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</si>
  <si>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</si>
  <si>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</si>
  <si>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</si>
  <si>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</si>
  <si>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</si>
  <si>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</si>
  <si>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</si>
  <si>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</si>
  <si>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</si>
  <si>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</si>
  <si>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</si>
  <si>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</si>
  <si>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</si>
  <si>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</si>
  <si>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</si>
  <si>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</si>
  <si>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</si>
  <si>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</si>
  <si>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</si>
  <si>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</si>
  <si>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</si>
  <si>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</si>
  <si>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</si>
  <si>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</si>
  <si>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</si>
  <si>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</si>
  <si>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</si>
  <si>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</si>
  <si>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</si>
  <si>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</si>
  <si>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</si>
  <si>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</si>
  <si>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</si>
  <si>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</si>
  <si>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</si>
  <si>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</si>
  <si>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</si>
  <si>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</si>
  <si>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</si>
  <si>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</si>
  <si>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</si>
  <si>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</si>
  <si>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</si>
  <si>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</si>
  <si>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</si>
  <si>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</si>
  <si>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</si>
  <si>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</si>
  <si>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</si>
  <si>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</si>
  <si>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</si>
  <si>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</si>
  <si>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</si>
  <si>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</si>
  <si>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</si>
  <si>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</si>
  <si>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</si>
  <si>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</si>
  <si>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</si>
  <si>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</si>
  <si>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</si>
  <si>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</si>
  <si>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</si>
  <si>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</si>
  <si>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</si>
  <si>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</si>
  <si>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</si>
  <si>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</si>
  <si>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</si>
  <si>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</si>
  <si>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</si>
  <si>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</si>
  <si>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</si>
  <si>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</si>
  <si>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</si>
  <si>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</si>
  <si>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</si>
  <si>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</si>
  <si>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</si>
  <si>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</si>
  <si>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</si>
  <si>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</si>
  <si>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</si>
  <si>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</si>
  <si>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</si>
  <si>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</si>
  <si>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</si>
  <si>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</si>
  <si>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</si>
  <si>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</si>
  <si>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</si>
  <si>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</si>
  <si>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</si>
  <si>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</si>
  <si>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</si>
  <si>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</si>
  <si>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</si>
  <si>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</si>
  <si>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</si>
  <si>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</si>
  <si>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</si>
  <si>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</si>
  <si>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</si>
  <si>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</si>
  <si>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</si>
  <si>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</si>
  <si>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</si>
  <si>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</si>
  <si>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</si>
  <si>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</si>
  <si>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</si>
  <si>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</si>
  <si>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</si>
  <si>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</si>
  <si>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</si>
  <si>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</si>
  <si>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</si>
  <si>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</si>
  <si>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</si>
  <si>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</si>
  <si>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</si>
  <si>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</si>
  <si>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</si>
  <si>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</si>
  <si>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</si>
  <si>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</si>
  <si>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</si>
  <si>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</si>
  <si>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</si>
  <si>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</si>
  <si>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</si>
  <si>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</si>
  <si>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</si>
  <si>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</si>
  <si>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</si>
  <si>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</si>
  <si>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</si>
  <si>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</si>
  <si>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</si>
  <si>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</si>
  <si>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</si>
  <si>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</si>
  <si>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</si>
  <si>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</si>
  <si>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</si>
  <si>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</si>
  <si>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</si>
  <si>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</si>
  <si>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</si>
  <si>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</si>
  <si>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</si>
  <si>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</si>
  <si>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</si>
  <si>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</si>
  <si>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</si>
  <si>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</si>
  <si>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</si>
  <si>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</si>
  <si>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</si>
  <si>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</si>
  <si>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</si>
  <si>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</si>
  <si>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</si>
  <si>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</si>
  <si>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</si>
  <si>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</si>
  <si>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</si>
  <si>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</si>
  <si>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</si>
  <si>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</si>
  <si>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</si>
  <si>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</si>
  <si>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</si>
  <si>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</si>
  <si>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</si>
  <si>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</si>
  <si>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</si>
  <si>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</si>
  <si>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</si>
  <si>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</si>
  <si>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</si>
  <si>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</si>
  <si>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</si>
  <si>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</si>
  <si>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</si>
  <si>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</si>
  <si>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</si>
  <si>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</si>
  <si>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</si>
  <si>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</si>
  <si>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</si>
  <si>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</si>
  <si>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</si>
  <si>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</si>
  <si>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</si>
  <si>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</si>
  <si>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</si>
  <si>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</si>
  <si>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</si>
  <si>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</si>
  <si>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</si>
  <si>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</si>
  <si>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</si>
  <si>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</si>
  <si>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</si>
  <si>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</si>
  <si>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</si>
  <si>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</si>
  <si>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</si>
  <si>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</si>
  <si>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</si>
  <si>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</si>
  <si>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</si>
  <si>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</si>
  <si>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</si>
  <si>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</si>
  <si>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</si>
  <si>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</si>
  <si>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</si>
  <si>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</si>
  <si>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</si>
  <si>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</si>
  <si>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</si>
  <si>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</si>
  <si>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</si>
  <si>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</si>
  <si>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</si>
  <si>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</si>
  <si>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</si>
  <si>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</si>
  <si>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</si>
  <si>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</si>
  <si>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</si>
  <si>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</si>
  <si>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</si>
  <si>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</si>
  <si>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</si>
  <si>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</si>
  <si>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</si>
  <si>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</si>
  <si>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</si>
  <si>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</si>
  <si>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</si>
  <si>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</si>
  <si>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</si>
  <si>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</si>
  <si>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</si>
  <si>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</si>
  <si>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</si>
  <si>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</si>
  <si>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</si>
  <si>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</si>
  <si>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</si>
  <si>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</si>
  <si>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</si>
  <si>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</si>
  <si>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</si>
  <si>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</si>
  <si>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</si>
  <si>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</si>
  <si>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</si>
  <si>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</si>
  <si>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</si>
  <si>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</si>
  <si>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</si>
  <si>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</si>
  <si>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</si>
  <si>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</si>
  <si>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</si>
  <si>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</si>
  <si>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</si>
  <si>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</si>
  <si>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</si>
  <si>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</si>
  <si>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</si>
  <si>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</si>
  <si>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</si>
  <si>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</si>
  <si>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</si>
  <si>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</si>
  <si>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</si>
  <si>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</si>
  <si>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</si>
  <si>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</si>
  <si>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</si>
  <si>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</si>
  <si>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</si>
  <si>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</si>
  <si>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</si>
  <si>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</si>
  <si>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</si>
  <si>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</si>
  <si>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</si>
  <si>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</si>
  <si>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</si>
  <si>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</si>
  <si>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</si>
  <si>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</si>
  <si>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</si>
  <si>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</si>
  <si>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</si>
  <si>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</si>
  <si>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</si>
  <si>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</si>
  <si>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</si>
  <si>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</si>
  <si>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</si>
  <si>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</si>
  <si>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</si>
  <si>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</si>
  <si>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</si>
  <si>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</si>
  <si>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</si>
  <si>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</si>
  <si>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</si>
  <si>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</si>
  <si>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</si>
  <si>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</si>
  <si>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</si>
  <si>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</si>
  <si>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</si>
  <si>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</si>
  <si>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</si>
  <si>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</si>
  <si>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</si>
  <si>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</si>
  <si>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</si>
  <si>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</si>
  <si>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</si>
  <si>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</si>
  <si>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</si>
  <si>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</si>
  <si>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</si>
  <si>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</si>
  <si>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</si>
  <si>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</si>
  <si>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</si>
  <si>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</si>
  <si>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</si>
  <si>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</si>
  <si>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</si>
  <si>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</si>
  <si>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</si>
  <si>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</si>
  <si>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</si>
  <si>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</si>
  <si>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</si>
  <si>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</si>
  <si>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</si>
  <si>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</si>
  <si>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</si>
  <si>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</si>
  <si>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</si>
  <si>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</si>
  <si>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</si>
  <si>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</si>
  <si>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</si>
  <si>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</si>
  <si>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</si>
  <si>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</si>
  <si>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</si>
  <si>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</si>
  <si>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</si>
  <si>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</si>
  <si>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</si>
  <si>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</si>
  <si>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</si>
  <si>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</si>
  <si>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</si>
  <si>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</si>
  <si>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</si>
  <si>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</si>
  <si>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</si>
  <si>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</si>
  <si>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</si>
  <si>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</si>
  <si>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</si>
  <si>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</si>
  <si>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</si>
  <si>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</si>
  <si>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</si>
  <si>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</si>
  <si>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</si>
  <si>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</si>
  <si>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</si>
  <si>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</si>
  <si>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</si>
  <si>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</si>
  <si>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</si>
  <si>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</si>
  <si>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</si>
  <si>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</si>
  <si>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</si>
  <si>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</si>
  <si>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</si>
  <si>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</si>
  <si>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</si>
  <si>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</si>
  <si>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</si>
  <si>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</si>
  <si>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</si>
  <si>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</si>
  <si>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</si>
  <si>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</si>
  <si>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</si>
  <si>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</si>
  <si>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</si>
  <si>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</si>
  <si>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</si>
  <si>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</si>
  <si>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</si>
  <si>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</si>
  <si>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</si>
  <si>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</si>
  <si>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</si>
  <si>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</si>
  <si>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</si>
  <si>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</si>
  <si>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</si>
  <si>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</si>
  <si>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</si>
  <si>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</si>
  <si>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</si>
  <si>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</si>
  <si>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</si>
  <si>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</si>
  <si>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</si>
  <si>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</si>
  <si>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</si>
  <si>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</si>
  <si>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</si>
  <si>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</si>
  <si>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</si>
  <si>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</si>
  <si>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</si>
  <si>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</si>
  <si>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</si>
  <si>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</si>
  <si>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</si>
  <si>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</si>
  <si>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</si>
  <si>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</si>
  <si>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</si>
  <si>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</si>
  <si>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</si>
  <si>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</si>
  <si>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</si>
  <si>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</si>
  <si>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</si>
  <si>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</si>
  <si>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</si>
  <si>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</si>
  <si>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</si>
  <si>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</si>
  <si>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</si>
  <si>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</si>
  <si>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</si>
  <si>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</si>
  <si>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</si>
  <si>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</si>
  <si>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</si>
  <si>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</si>
  <si>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</si>
  <si>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</si>
  <si>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</si>
  <si>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</si>
  <si>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</si>
  <si>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</si>
  <si>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</si>
  <si>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</si>
  <si>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</si>
  <si>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</si>
  <si>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</si>
  <si>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</si>
  <si>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</si>
  <si>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</si>
  <si>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</si>
  <si>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</si>
  <si>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</si>
  <si>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</si>
  <si>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</si>
  <si>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</si>
  <si>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</si>
  <si>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</si>
  <si>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</si>
  <si>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</si>
  <si>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</si>
  <si>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</si>
  <si>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</si>
  <si>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</si>
  <si>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</si>
  <si>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</si>
  <si>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</si>
  <si>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</si>
  <si>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</si>
  <si>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</si>
  <si>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</si>
  <si>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</si>
  <si>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</si>
  <si>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</si>
  <si>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</si>
  <si>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</si>
  <si>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</si>
  <si>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</si>
  <si>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</si>
  <si>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</si>
  <si>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</si>
  <si>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</si>
  <si>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</si>
  <si>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</si>
  <si>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</si>
  <si>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</si>
  <si>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</si>
  <si>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</si>
  <si>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</si>
  <si>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</si>
  <si>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</si>
  <si>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</si>
  <si>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</si>
  <si>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</si>
  <si>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</si>
  <si>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</si>
  <si>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</si>
  <si>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</si>
  <si>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</si>
  <si>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</si>
  <si>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</si>
  <si>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</si>
  <si>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</si>
  <si>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</si>
  <si>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</si>
  <si>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</si>
  <si>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</si>
  <si>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</si>
  <si>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</si>
  <si>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</si>
  <si>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</si>
  <si>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</si>
  <si>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</si>
  <si>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</si>
  <si>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</si>
  <si>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</si>
  <si>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</si>
  <si>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</si>
  <si>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</si>
  <si>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</si>
  <si>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</si>
  <si>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</si>
  <si>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</si>
  <si>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</si>
  <si>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</si>
  <si>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</si>
  <si>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</si>
  <si>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</si>
  <si>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</si>
  <si>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</si>
  <si>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</si>
  <si>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</si>
  <si>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</si>
  <si>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</si>
  <si>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</si>
  <si>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</si>
  <si>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</si>
  <si>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</si>
  <si>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</si>
  <si>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</si>
  <si>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</si>
  <si>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</si>
  <si>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</si>
  <si>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</si>
  <si>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</si>
  <si>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</si>
  <si>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</si>
  <si>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</si>
  <si>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</si>
  <si>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</si>
  <si>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</si>
  <si>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</si>
  <si>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</si>
  <si>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</si>
  <si>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</si>
  <si>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</si>
  <si>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</si>
  <si>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</si>
  <si>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</si>
  <si>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</si>
  <si>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</si>
  <si>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</si>
  <si>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</si>
  <si>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</si>
  <si>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</si>
  <si>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</si>
  <si>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</si>
  <si>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</si>
  <si>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</si>
  <si>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</si>
  <si>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</si>
  <si>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</si>
  <si>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</si>
  <si>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</si>
  <si>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</si>
  <si>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</si>
  <si>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</si>
  <si>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</si>
  <si>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</si>
  <si>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</si>
  <si>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</si>
  <si>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</si>
  <si>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</si>
  <si>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</si>
  <si>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</si>
  <si>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</si>
  <si>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</si>
  <si>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</si>
  <si>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</si>
  <si>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</si>
  <si>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</si>
  <si>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</si>
  <si>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</si>
  <si>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</si>
  <si>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</si>
  <si>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</si>
  <si>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</si>
  <si>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</si>
  <si>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</si>
  <si>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</si>
  <si>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</si>
  <si>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</si>
  <si>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</si>
  <si>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</si>
  <si>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</si>
  <si>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</si>
  <si>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</si>
  <si>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</si>
  <si>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</si>
  <si>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</si>
  <si>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</si>
  <si>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</si>
  <si>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</si>
  <si>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</si>
  <si>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</si>
  <si>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</si>
  <si>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</si>
  <si>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</si>
  <si>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</si>
  <si>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</si>
  <si>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</si>
  <si>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</si>
  <si>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</si>
  <si>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</si>
  <si>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</si>
  <si>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</si>
  <si>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</si>
  <si>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</si>
  <si>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</si>
  <si>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</si>
  <si>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</si>
  <si>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</si>
  <si>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</si>
  <si>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</si>
  <si>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</si>
  <si>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</si>
  <si>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</si>
  <si>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</si>
  <si>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</si>
  <si>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</si>
  <si>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</si>
  <si>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</si>
  <si>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</si>
  <si>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</si>
  <si>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</si>
  <si>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</si>
  <si>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</si>
  <si>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</si>
  <si>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</si>
  <si>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</si>
  <si>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</si>
  <si>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</si>
  <si>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</si>
  <si>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</si>
  <si>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</si>
  <si>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</si>
  <si>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</si>
  <si>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</si>
  <si>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</si>
  <si>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</si>
  <si>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</si>
  <si>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</si>
  <si>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</si>
  <si>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</si>
  <si>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</si>
  <si>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</si>
  <si>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</si>
  <si>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</si>
  <si>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</si>
  <si>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</si>
  <si>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</si>
  <si>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</si>
  <si>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</si>
  <si>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</si>
  <si>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</si>
  <si>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</si>
  <si>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</si>
  <si>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</si>
  <si>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</si>
  <si>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</si>
  <si>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</si>
  <si>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</si>
  <si>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</si>
  <si>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</si>
  <si>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</si>
  <si>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</si>
  <si>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</si>
  <si>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</si>
  <si>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</si>
  <si>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</si>
  <si>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</si>
  <si>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</si>
  <si>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</si>
  <si>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</si>
  <si>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</si>
  <si>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</si>
  <si>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</si>
  <si>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</si>
  <si>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</si>
  <si>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</si>
  <si>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</si>
  <si>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</si>
  <si>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</si>
  <si>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</si>
  <si>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</si>
  <si>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</si>
  <si>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</si>
  <si>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</si>
  <si>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</si>
  <si>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</si>
  <si>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</si>
  <si>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</si>
  <si>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</si>
  <si>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</si>
  <si>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</si>
  <si>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</si>
  <si>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</si>
  <si>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</si>
  <si>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</si>
  <si>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</si>
  <si>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</si>
  <si>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</si>
  <si>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</si>
  <si>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</si>
  <si>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</si>
  <si>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</si>
  <si>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</si>
  <si>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</si>
  <si>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</si>
  <si>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</si>
  <si>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</si>
  <si>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</si>
  <si>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</si>
  <si>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</si>
  <si>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</si>
  <si>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</si>
  <si>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</si>
  <si>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</si>
  <si>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</si>
  <si>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</si>
  <si>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</si>
  <si>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</si>
  <si>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</si>
  <si>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</si>
  <si>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</si>
  <si>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</si>
  <si>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</si>
  <si>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</si>
  <si>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</si>
  <si>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</si>
  <si>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</si>
  <si>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</si>
  <si>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</si>
  <si>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</si>
  <si>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</si>
  <si>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</si>
  <si>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</si>
  <si>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</si>
  <si>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</si>
  <si>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</si>
  <si>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</si>
  <si>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</si>
  <si>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</si>
  <si>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</si>
  <si>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</si>
  <si>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</si>
  <si>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</si>
  <si>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</si>
  <si>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</si>
  <si>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</si>
  <si>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</si>
  <si>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</si>
  <si>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</si>
  <si>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</si>
  <si>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</si>
  <si>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</si>
  <si>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</si>
  <si>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</si>
  <si>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</si>
  <si>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</si>
  <si>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</si>
  <si>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</si>
  <si>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</si>
  <si>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</si>
  <si>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</si>
  <si>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</si>
  <si>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</si>
  <si>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</si>
  <si>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</si>
  <si>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</si>
  <si>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</si>
  <si>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</si>
  <si>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</si>
  <si>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</si>
  <si>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</si>
  <si>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</si>
  <si>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</si>
  <si>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</si>
  <si>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</si>
  <si>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</si>
  <si>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</si>
  <si>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</si>
  <si>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</si>
  <si>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</si>
  <si>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</si>
  <si>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</si>
  <si>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</si>
  <si>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</si>
  <si>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</si>
  <si>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</si>
  <si>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</si>
  <si>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</si>
  <si>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</si>
  <si>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</si>
  <si>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</si>
  <si>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</si>
  <si>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</si>
  <si>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</si>
  <si>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</si>
  <si>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</si>
  <si>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</si>
  <si>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</si>
  <si>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</si>
  <si>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</si>
  <si>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</si>
  <si>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</si>
  <si>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</si>
  <si>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</si>
  <si>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</si>
  <si>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</si>
  <si>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</si>
  <si>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</si>
  <si>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</si>
  <si>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</si>
  <si>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</si>
  <si>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</si>
  <si>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</si>
  <si>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</si>
  <si>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</si>
  <si>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</si>
  <si>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</si>
  <si>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</si>
  <si>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</si>
  <si>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</si>
  <si>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</si>
  <si>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</si>
  <si>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</si>
  <si>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</si>
  <si>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</si>
  <si>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</si>
  <si>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</si>
  <si>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</si>
  <si>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</si>
  <si>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</si>
  <si>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</si>
  <si>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</si>
  <si>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</si>
  <si>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</si>
  <si>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</si>
  <si>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</si>
  <si>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</si>
  <si>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</si>
  <si>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</si>
  <si>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</si>
  <si>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</si>
  <si>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</si>
  <si>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</si>
  <si>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</si>
  <si>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</si>
  <si>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</si>
  <si>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</si>
  <si>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</si>
  <si>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</si>
  <si>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</si>
  <si>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</si>
  <si>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</si>
  <si>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</si>
  <si>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</si>
  <si>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</si>
  <si>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</si>
  <si>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</si>
  <si>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</si>
  <si>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</si>
  <si>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</si>
  <si>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</si>
  <si>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</si>
  <si>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</si>
  <si>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</si>
  <si>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</si>
  <si>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</si>
  <si>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</si>
  <si>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</si>
  <si>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</si>
  <si>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</si>
  <si>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</si>
  <si>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</si>
  <si>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</si>
  <si>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</si>
  <si>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</si>
  <si>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</si>
  <si>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</si>
  <si>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</si>
  <si>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</si>
  <si>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</si>
  <si>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</si>
  <si>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</si>
  <si>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</si>
  <si>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</si>
  <si>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</si>
  <si>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</si>
  <si>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</si>
  <si>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</si>
  <si>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</si>
  <si>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</si>
  <si>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</si>
  <si>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</si>
  <si>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</si>
  <si>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</si>
  <si>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</si>
  <si>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</si>
  <si>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</si>
  <si>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</si>
  <si>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</si>
  <si>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</si>
  <si>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</si>
  <si>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</si>
  <si>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</si>
  <si>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</si>
  <si>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</si>
  <si>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</si>
  <si>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</si>
  <si>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</si>
  <si>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</si>
  <si>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</si>
  <si>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</si>
  <si>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</si>
  <si>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</si>
  <si>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</si>
  <si>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</si>
  <si>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</si>
  <si>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</si>
  <si>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</si>
  <si>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</si>
  <si>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</si>
  <si>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</si>
  <si>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</si>
  <si>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</si>
  <si>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</si>
  <si>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</si>
  <si>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</si>
  <si>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</si>
  <si>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</si>
  <si>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</si>
  <si>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</si>
  <si>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</si>
  <si>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</si>
  <si>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</si>
  <si>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</si>
  <si>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</si>
  <si>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</si>
  <si>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</si>
  <si>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</si>
  <si>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</si>
  <si>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</si>
  <si>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</si>
  <si>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</si>
  <si>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</si>
  <si>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</si>
  <si>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</si>
  <si>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</si>
  <si>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</si>
  <si>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</si>
  <si>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</si>
  <si>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</si>
  <si>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</si>
  <si>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</si>
  <si>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</si>
  <si>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</si>
  <si>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</si>
  <si>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</si>
  <si>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</si>
  <si>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</si>
  <si>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</si>
  <si>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</si>
  <si>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</si>
  <si>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</si>
  <si>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</si>
  <si>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</si>
  <si>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</si>
  <si>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</si>
  <si>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</si>
  <si>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</si>
  <si>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</si>
  <si>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</si>
  <si>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</si>
  <si>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</si>
  <si>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</si>
  <si>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</si>
  <si>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</si>
  <si>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</si>
  <si>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</si>
  <si>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</si>
  <si>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</si>
  <si>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</si>
  <si>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</si>
  <si>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</si>
  <si>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</si>
  <si>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</si>
  <si>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</si>
  <si>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</si>
  <si>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</si>
  <si>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</si>
  <si>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</si>
  <si>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</si>
  <si>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</si>
  <si>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</si>
  <si>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</si>
  <si>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</si>
  <si>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</si>
  <si>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</si>
  <si>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</si>
  <si>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</si>
  <si>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</si>
  <si>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</si>
  <si>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</si>
  <si>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</si>
  <si>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</si>
  <si>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</si>
  <si>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</si>
  <si>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</si>
  <si>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</si>
  <si>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</si>
  <si>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</si>
  <si>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</si>
  <si>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</si>
  <si>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</si>
  <si>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</si>
  <si>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</si>
  <si>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</si>
  <si>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</si>
  <si>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</si>
  <si>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</si>
  <si>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</si>
  <si>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</si>
  <si>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</si>
  <si>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</si>
  <si>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</si>
  <si>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</si>
  <si>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</si>
  <si>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</si>
  <si>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</si>
  <si>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</si>
  <si>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</si>
  <si>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</si>
  <si>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</si>
  <si>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</si>
  <si>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</si>
  <si>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</si>
  <si>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</si>
  <si>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</si>
  <si>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</si>
  <si>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</si>
  <si>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</si>
  <si>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</si>
  <si>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</si>
  <si>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</si>
  <si>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</si>
  <si>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</si>
  <si>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</si>
  <si>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</si>
  <si>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</si>
  <si>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</si>
  <si>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</si>
  <si>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</si>
  <si>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</si>
  <si>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</si>
  <si>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</si>
  <si>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</si>
  <si>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</si>
  <si>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</si>
  <si>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</si>
  <si>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</si>
  <si>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</si>
  <si>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</si>
  <si>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</si>
  <si>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</si>
  <si>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</si>
  <si>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</si>
  <si>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</si>
  <si>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</si>
  <si>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</si>
  <si>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</si>
  <si>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</si>
  <si>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</si>
  <si>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</si>
  <si>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</si>
  <si>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</si>
  <si>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</si>
  <si>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</si>
  <si>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</si>
  <si>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</si>
  <si>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</si>
  <si>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</si>
  <si>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</si>
  <si>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</si>
  <si>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</si>
  <si>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</si>
  <si>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</si>
  <si>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</si>
  <si>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</si>
  <si>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</si>
  <si>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</si>
  <si>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</si>
  <si>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</si>
  <si>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</si>
  <si>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</si>
  <si>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</si>
  <si>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</si>
  <si>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</si>
  <si>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</si>
  <si>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</si>
  <si>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</si>
  <si>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</si>
  <si>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</si>
  <si>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</si>
  <si>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</si>
  <si>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</si>
  <si>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</si>
  <si>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</si>
  <si>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</si>
  <si>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</si>
  <si>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</si>
  <si>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</si>
  <si>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</si>
  <si>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</si>
  <si>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</si>
  <si>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</si>
  <si>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</si>
  <si>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</si>
  <si>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</si>
  <si>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</si>
  <si>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</si>
  <si>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</si>
  <si>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</si>
  <si>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</si>
  <si>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</si>
  <si>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</si>
  <si>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</si>
  <si>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</si>
  <si>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</si>
  <si>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</si>
  <si>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</si>
  <si>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</si>
  <si>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</si>
  <si>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</si>
  <si>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</si>
  <si>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</si>
  <si>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</si>
  <si>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</si>
  <si>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</si>
  <si>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</si>
  <si>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</si>
  <si>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</si>
  <si>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</si>
  <si>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</si>
  <si>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</si>
  <si>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</si>
  <si>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</si>
  <si>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</si>
  <si>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</si>
  <si>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</si>
  <si>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</si>
  <si>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</si>
  <si>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</si>
  <si>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</si>
  <si>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</si>
  <si>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</si>
  <si>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</si>
  <si>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</si>
  <si>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</si>
  <si>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</si>
  <si>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</si>
  <si>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</si>
  <si>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</si>
  <si>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</si>
  <si>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</si>
  <si>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</si>
  <si>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</si>
  <si>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</si>
  <si>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</si>
  <si>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</si>
  <si>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</si>
  <si>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</si>
  <si>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</si>
  <si>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</si>
  <si>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</si>
  <si>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</si>
  <si>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</si>
  <si>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</si>
  <si>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</si>
  <si>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</si>
  <si>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</si>
  <si>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</si>
  <si>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</si>
  <si>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</si>
  <si>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</si>
  <si>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</si>
  <si>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</si>
  <si>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</si>
  <si>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</si>
  <si>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</si>
  <si>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</si>
  <si>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</si>
  <si>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</si>
  <si>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</si>
  <si>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</si>
  <si>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</si>
  <si>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</si>
  <si>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</si>
  <si>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</si>
  <si>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</si>
  <si>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</si>
  <si>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</si>
  <si>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</si>
  <si>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</si>
  <si>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</si>
  <si>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</si>
  <si>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</si>
  <si>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</si>
  <si>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</si>
  <si>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</si>
  <si>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</si>
  <si>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</si>
  <si>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</si>
  <si>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</si>
  <si>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</si>
  <si>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</si>
  <si>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</si>
  <si>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</si>
  <si>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</si>
  <si>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</si>
  <si>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</si>
  <si>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</si>
  <si>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</si>
  <si>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</si>
  <si>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</si>
  <si>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</si>
  <si>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</si>
  <si>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</si>
  <si>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</si>
  <si>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</si>
  <si>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</si>
  <si>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</si>
  <si>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</si>
  <si>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</si>
  <si>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</si>
  <si>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</si>
  <si>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</si>
  <si>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</si>
  <si>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</si>
  <si>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</si>
  <si>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</si>
  <si>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</si>
  <si>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</si>
  <si>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</si>
  <si>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</si>
  <si>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</si>
  <si>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</si>
  <si>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</si>
  <si>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</si>
  <si>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</si>
  <si>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</si>
  <si>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</si>
  <si>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</si>
  <si>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</si>
  <si>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</si>
  <si>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</si>
  <si>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</si>
  <si>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</si>
  <si>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</si>
  <si>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</si>
  <si>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</si>
  <si>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</si>
  <si>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</si>
  <si>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</si>
  <si>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</si>
  <si>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</si>
  <si>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</si>
  <si>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</si>
  <si>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</si>
  <si>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</si>
  <si>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</si>
  <si>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</si>
  <si>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</si>
  <si>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</si>
  <si>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</si>
  <si>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</si>
  <si>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</si>
  <si>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</si>
  <si>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</si>
  <si>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</si>
  <si>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</si>
  <si>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</si>
  <si>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</si>
  <si>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</si>
  <si>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</si>
  <si>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</si>
  <si>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</si>
  <si>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</si>
  <si>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</si>
  <si>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</si>
  <si>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</si>
  <si>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</si>
  <si>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</si>
  <si>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</si>
  <si>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</si>
  <si>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</si>
  <si>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</si>
  <si>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</si>
  <si>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</si>
  <si>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</si>
  <si>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</si>
  <si>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</si>
  <si>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</si>
  <si>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</si>
  <si>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</si>
  <si>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</si>
  <si>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</si>
  <si>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</si>
  <si>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</si>
  <si>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</si>
  <si>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</si>
  <si>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</si>
  <si>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</si>
  <si>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</si>
  <si>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</si>
  <si>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</si>
  <si>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</si>
  <si>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</si>
  <si>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</si>
  <si>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</si>
  <si>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</si>
  <si>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</si>
  <si>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</si>
  <si>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</si>
  <si>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</si>
  <si>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</si>
  <si>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</si>
  <si>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</si>
  <si>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</si>
  <si>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</si>
  <si>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</si>
  <si>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</si>
  <si>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</si>
  <si>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</si>
  <si>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</si>
  <si>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</si>
  <si>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</si>
  <si>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</si>
  <si>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</si>
  <si>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</si>
  <si>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</si>
  <si>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</si>
  <si>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</si>
  <si>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</si>
  <si>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</si>
  <si>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</si>
  <si>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</si>
  <si>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</si>
  <si>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</si>
  <si>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</si>
  <si>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</si>
  <si>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</si>
  <si>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</si>
  <si>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</si>
  <si>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</si>
  <si>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</si>
  <si>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</si>
  <si>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</si>
  <si>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</si>
  <si>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</si>
  <si>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</si>
  <si>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</si>
  <si>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</si>
  <si>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</si>
  <si>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</si>
  <si>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</si>
  <si>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</si>
  <si>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</si>
  <si>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</si>
  <si>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</si>
  <si>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</si>
  <si>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</si>
  <si>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</si>
  <si>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</si>
  <si>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</si>
  <si>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</si>
  <si>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</si>
  <si>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</si>
  <si>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</si>
  <si>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</si>
  <si>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</si>
  <si>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</si>
  <si>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</si>
  <si>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</si>
  <si>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</si>
  <si>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</si>
  <si>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</si>
  <si>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</si>
  <si>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</si>
  <si>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</si>
  <si>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</si>
  <si>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</si>
  <si>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</si>
  <si>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</si>
  <si>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</si>
  <si>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</si>
  <si>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</si>
  <si>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</si>
  <si>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</si>
  <si>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</si>
  <si>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</si>
  <si>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</si>
  <si>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</si>
  <si>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</si>
  <si>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</si>
  <si>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</si>
  <si>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</si>
  <si>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</si>
  <si>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</si>
  <si>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</si>
  <si>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</si>
  <si>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</si>
  <si>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</si>
  <si>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</si>
  <si>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</si>
  <si>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</si>
  <si>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</si>
  <si>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</si>
  <si>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</si>
  <si>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</si>
  <si>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</si>
  <si>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</si>
  <si>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</si>
  <si>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</si>
  <si>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</si>
  <si>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</si>
  <si>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</si>
  <si>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</si>
  <si>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</si>
  <si>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</si>
  <si>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</si>
  <si>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</si>
  <si>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</si>
  <si>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</si>
  <si>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</si>
  <si>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</si>
  <si>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</si>
  <si>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</si>
  <si>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</si>
  <si>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</si>
  <si>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</si>
  <si>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</si>
  <si>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</si>
  <si>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</si>
  <si>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</si>
  <si>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</si>
  <si>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</si>
  <si>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</si>
  <si>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</si>
  <si>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</si>
  <si>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</si>
  <si>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</si>
  <si>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</si>
  <si>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</si>
  <si>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</si>
  <si>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</si>
  <si>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</si>
  <si>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</si>
  <si>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</si>
  <si>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</si>
  <si>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</si>
  <si>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</si>
  <si>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</si>
  <si>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</si>
  <si>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</si>
  <si>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</si>
  <si>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</si>
  <si>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</si>
  <si>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</si>
  <si>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</si>
  <si>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</si>
  <si>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</si>
  <si>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</si>
  <si>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</si>
  <si>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</si>
  <si>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</si>
  <si>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</si>
  <si>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</si>
  <si>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</si>
  <si>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</si>
  <si>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</si>
  <si>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</si>
  <si>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</si>
  <si>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</si>
  <si>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</si>
  <si>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</si>
  <si>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</si>
  <si>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</si>
  <si>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</si>
  <si>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</si>
  <si>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</si>
  <si>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</si>
  <si>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</si>
  <si>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</si>
  <si>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</si>
  <si>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</si>
  <si>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</si>
  <si>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</si>
  <si>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</si>
  <si>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</si>
  <si>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</si>
  <si>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</si>
  <si>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</si>
  <si>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</si>
  <si>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</si>
  <si>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</si>
  <si>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</si>
  <si>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</si>
  <si>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</si>
  <si>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</si>
  <si>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</si>
  <si>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</si>
  <si>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</si>
  <si>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</si>
  <si>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</si>
  <si>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</si>
  <si>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</si>
  <si>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</si>
  <si>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</si>
  <si>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</si>
  <si>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</si>
  <si>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</si>
  <si>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</si>
  <si>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</si>
  <si>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</si>
  <si>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</si>
  <si>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</si>
  <si>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</si>
  <si>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</si>
  <si>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</si>
  <si>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</si>
  <si>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</si>
  <si>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</si>
  <si>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</si>
  <si>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</si>
  <si>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</si>
  <si>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</si>
  <si>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</si>
  <si>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</si>
  <si>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</si>
  <si>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</si>
  <si>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</si>
  <si>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</si>
  <si>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</si>
  <si>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</si>
  <si>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</si>
  <si>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</si>
  <si>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</si>
  <si>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</si>
  <si>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</si>
  <si>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</si>
  <si>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</si>
  <si>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</si>
  <si>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</si>
  <si>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</si>
  <si>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</si>
  <si>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</si>
  <si>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</si>
  <si>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</si>
  <si>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</si>
  <si>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</si>
  <si>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</si>
  <si>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</si>
  <si>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</si>
  <si>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</si>
  <si>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</si>
  <si>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</si>
  <si>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</si>
  <si>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</si>
  <si>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</si>
  <si>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</si>
  <si>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</si>
  <si>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</si>
  <si>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</si>
  <si>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</si>
  <si>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</si>
  <si>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</si>
  <si>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</si>
  <si>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</si>
  <si>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</si>
  <si>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</si>
  <si>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</si>
  <si>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</si>
  <si>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</si>
  <si>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</si>
  <si>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</si>
  <si>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</si>
  <si>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</si>
  <si>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</si>
  <si>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</si>
  <si>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</si>
  <si>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</si>
  <si>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</si>
  <si>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</si>
  <si>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</si>
  <si>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</si>
  <si>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</si>
  <si>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</si>
  <si>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</si>
  <si>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</si>
  <si>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</si>
  <si>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</si>
  <si>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</si>
  <si>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</si>
  <si>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</si>
  <si>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</si>
  <si>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</si>
  <si>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</si>
  <si>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</si>
  <si>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</si>
  <si>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</si>
  <si>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</si>
  <si>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</si>
  <si>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</si>
  <si>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</si>
  <si>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</si>
  <si>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</si>
  <si>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</si>
  <si>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</si>
  <si>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</si>
  <si>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</si>
  <si>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</si>
  <si>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</si>
  <si>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</si>
  <si>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</si>
  <si>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</si>
  <si>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</si>
  <si>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</si>
  <si>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</si>
  <si>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</si>
  <si>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</si>
  <si>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</si>
  <si>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</si>
  <si>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</si>
  <si>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</si>
  <si>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</si>
  <si>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</si>
  <si>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</si>
  <si>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</si>
  <si>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</si>
  <si>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</si>
  <si>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</si>
  <si>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</si>
  <si>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</si>
  <si>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</si>
  <si>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</si>
  <si>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</si>
  <si>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</si>
  <si>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</si>
  <si>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</si>
  <si>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</si>
  <si>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</si>
  <si>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</si>
  <si>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</si>
  <si>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</si>
  <si>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</si>
  <si>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</si>
  <si>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</si>
  <si>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</si>
  <si>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</si>
  <si>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</si>
  <si>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</si>
  <si>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</si>
  <si>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</si>
  <si>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</si>
  <si>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</si>
  <si>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</si>
  <si>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</si>
  <si>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</si>
  <si>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</si>
  <si>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</si>
  <si>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</si>
  <si>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</si>
  <si>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</si>
  <si>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</si>
  <si>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</si>
  <si>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</si>
  <si>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</si>
  <si>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</si>
  <si>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</si>
  <si>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</si>
  <si>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</si>
  <si>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</si>
  <si>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</si>
  <si>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</si>
  <si>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</si>
  <si>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</si>
  <si>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</si>
  <si>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</si>
  <si>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</si>
  <si>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</si>
  <si>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</si>
  <si>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</si>
  <si>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</si>
  <si>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</si>
  <si>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</si>
  <si>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</si>
  <si>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</si>
  <si>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</si>
  <si>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</si>
  <si>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</si>
  <si>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</si>
  <si>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</si>
  <si>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</si>
  <si>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</si>
  <si>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</si>
  <si>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</si>
  <si>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</si>
  <si>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</si>
  <si>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</si>
  <si>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</si>
  <si>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</si>
  <si>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</si>
  <si>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</si>
  <si>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</si>
  <si>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</si>
  <si>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</si>
  <si>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</si>
  <si>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</si>
  <si>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</si>
  <si>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</si>
  <si>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</si>
  <si>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</si>
  <si>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</si>
  <si>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</si>
  <si>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</si>
  <si>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</si>
  <si>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</si>
  <si>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</si>
  <si>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</si>
  <si>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</si>
  <si>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</si>
  <si>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</si>
  <si>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</si>
  <si>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</si>
  <si>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</si>
  <si>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</si>
  <si>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</si>
  <si>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</si>
  <si>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</si>
  <si>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</si>
  <si>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</si>
  <si>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</si>
  <si>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</si>
  <si>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</si>
  <si>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</si>
  <si>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</si>
  <si>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</si>
  <si>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</si>
  <si>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</si>
  <si>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</si>
  <si>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</si>
  <si>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</si>
  <si>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</si>
  <si>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</si>
  <si>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</si>
  <si>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</si>
  <si>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</si>
  <si>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</si>
  <si>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</si>
  <si>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</si>
  <si>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</si>
  <si>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</si>
  <si>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</si>
  <si>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</si>
  <si>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</si>
  <si>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</si>
  <si>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</si>
  <si>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</si>
  <si>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</si>
  <si>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</si>
  <si>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</si>
  <si>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</si>
  <si>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</si>
  <si>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</si>
  <si>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</si>
  <si>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</si>
  <si>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</si>
  <si>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</si>
  <si>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</si>
  <si>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</si>
  <si>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</si>
  <si>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</si>
  <si>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</si>
  <si>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</si>
  <si>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</si>
  <si>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</si>
  <si>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</si>
  <si>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</si>
  <si>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</si>
  <si>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</si>
  <si>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</si>
  <si>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</si>
  <si>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</si>
  <si>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</si>
  <si>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</si>
  <si>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</si>
  <si>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</si>
  <si>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</si>
  <si>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</si>
  <si>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</si>
  <si>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</si>
  <si>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</si>
  <si>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</si>
  <si>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</si>
  <si>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</si>
  <si>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</si>
  <si>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</si>
  <si>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</si>
  <si>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</si>
  <si>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</si>
  <si>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</si>
  <si>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</si>
  <si>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</si>
  <si>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</si>
  <si>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</si>
  <si>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</si>
  <si>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</si>
  <si>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</si>
  <si>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</si>
  <si>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</si>
  <si>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</si>
  <si>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</si>
  <si>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</si>
  <si>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</si>
  <si>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</si>
  <si>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</si>
  <si>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</si>
  <si>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</si>
  <si>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</si>
  <si>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</si>
  <si>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</si>
  <si>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</si>
  <si>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</si>
  <si>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</si>
  <si>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</si>
  <si>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</si>
  <si>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</si>
  <si>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</si>
  <si>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</si>
  <si>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</si>
  <si>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</si>
  <si>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</si>
  <si>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</si>
  <si>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</si>
  <si>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</si>
  <si>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</si>
  <si>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</si>
  <si>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</si>
  <si>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</si>
  <si>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</si>
  <si>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</si>
  <si>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</si>
  <si>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</si>
  <si>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</si>
  <si>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</si>
  <si>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</si>
  <si>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</si>
  <si>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</si>
  <si>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</si>
  <si>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</si>
  <si>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</si>
  <si>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</si>
  <si>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</si>
  <si>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</si>
  <si>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</si>
  <si>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</si>
  <si>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</si>
  <si>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</si>
  <si>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</si>
  <si>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</si>
  <si>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</si>
  <si>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</si>
  <si>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</si>
  <si>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</si>
  <si>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</si>
  <si>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</si>
  <si>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</si>
  <si>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</si>
  <si>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</si>
  <si>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</si>
  <si>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</si>
  <si>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</si>
  <si>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</si>
  <si>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</si>
  <si>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</si>
  <si>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</si>
  <si>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</si>
  <si>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</si>
  <si>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</si>
  <si>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</si>
  <si>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</si>
  <si>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</si>
  <si>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</si>
  <si>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</si>
  <si>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</si>
  <si>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</si>
  <si>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</si>
  <si>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</si>
  <si>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</si>
  <si>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</si>
  <si>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</si>
  <si>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</si>
  <si>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</si>
  <si>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</si>
  <si>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</si>
  <si>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</si>
  <si>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</si>
  <si>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</si>
  <si>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</si>
  <si>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</si>
  <si>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</si>
  <si>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</si>
  <si>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</si>
  <si>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</si>
  <si>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</si>
  <si>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</si>
  <si>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</si>
  <si>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</si>
  <si>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</si>
  <si>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</si>
  <si>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</si>
  <si>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</si>
  <si>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</si>
  <si>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</si>
  <si>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</si>
  <si>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</si>
  <si>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</si>
  <si>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</si>
  <si>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</si>
  <si>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</si>
  <si>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</si>
  <si>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</si>
  <si>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</si>
  <si>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</si>
  <si>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</si>
  <si>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</si>
  <si>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</si>
  <si>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</si>
  <si>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</si>
  <si>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</si>
  <si>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</si>
  <si>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</si>
  <si>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</si>
  <si>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</si>
  <si>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</si>
  <si>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</si>
  <si>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</si>
  <si>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</si>
  <si>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</si>
  <si>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</si>
  <si>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</si>
  <si>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</si>
  <si>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</si>
  <si>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</si>
  <si>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</si>
  <si>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</si>
  <si>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</si>
  <si>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</si>
  <si>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</si>
  <si>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</si>
  <si>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</si>
  <si>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</si>
  <si>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</si>
  <si>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</si>
  <si>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</si>
  <si>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</si>
  <si>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</si>
  <si>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</si>
  <si>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</si>
  <si>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</si>
  <si>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</si>
  <si>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</si>
  <si>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</si>
  <si>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</si>
  <si>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</si>
  <si>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</si>
  <si>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</si>
  <si>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</si>
  <si>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</si>
  <si>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</si>
  <si>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</si>
  <si>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</si>
  <si>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</si>
  <si>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</si>
  <si>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</si>
  <si>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</si>
  <si>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</si>
  <si>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</si>
  <si>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</si>
  <si>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</si>
  <si>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</si>
  <si>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</si>
  <si>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</si>
  <si>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</si>
  <si>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</si>
  <si>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</si>
  <si>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</si>
  <si>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</si>
  <si>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</si>
  <si>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</si>
  <si>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</si>
  <si>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</si>
  <si>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</si>
  <si>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</si>
  <si>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</si>
  <si>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</si>
  <si>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</si>
  <si>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</si>
  <si>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</si>
  <si>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</si>
  <si>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</si>
  <si>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</si>
  <si>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</si>
  <si>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</si>
  <si>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</si>
  <si>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</si>
  <si>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</si>
  <si>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</si>
  <si>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</si>
  <si>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</si>
  <si>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</si>
  <si>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</si>
  <si>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</si>
  <si>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</si>
  <si>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</si>
  <si>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</si>
  <si>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</si>
  <si>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</si>
  <si>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</si>
  <si>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</si>
  <si>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</si>
  <si>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</si>
  <si>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</si>
  <si>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</si>
  <si>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</si>
  <si>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</si>
  <si>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</si>
  <si>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</si>
  <si>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</si>
  <si>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</si>
  <si>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</si>
  <si>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</si>
  <si>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</si>
  <si>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</si>
  <si>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</si>
  <si>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</si>
  <si>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</si>
  <si>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</si>
  <si>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</si>
  <si>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</si>
  <si>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</si>
  <si>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</si>
  <si>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</si>
  <si>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</si>
  <si>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</si>
  <si>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</si>
  <si>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</si>
  <si>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</si>
  <si>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</si>
  <si>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</si>
  <si>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</si>
  <si>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</si>
  <si>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</si>
  <si>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</si>
  <si>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</si>
  <si>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</si>
  <si>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</si>
  <si>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</si>
  <si>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</si>
  <si>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</si>
  <si>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</si>
  <si>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</si>
  <si>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</si>
  <si>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</si>
  <si>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</si>
  <si>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</si>
  <si>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</si>
  <si>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</si>
  <si>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</si>
  <si>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</si>
  <si>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</si>
  <si>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</si>
  <si>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</si>
  <si>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</si>
  <si>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</si>
  <si>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</si>
  <si>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</si>
  <si>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</si>
  <si>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</si>
  <si>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</si>
  <si>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</si>
  <si>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</si>
  <si>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</si>
  <si>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</si>
  <si>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</si>
  <si>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</si>
  <si>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</si>
  <si>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</si>
  <si>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</si>
  <si>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</si>
  <si>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</si>
  <si>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</si>
  <si>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</si>
  <si>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</si>
  <si>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</si>
  <si>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</si>
  <si>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</si>
  <si>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</si>
  <si>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</si>
  <si>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</si>
  <si>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</si>
  <si>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</si>
  <si>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</si>
  <si>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</si>
  <si>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</si>
  <si>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</si>
  <si>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</si>
  <si>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</si>
  <si>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</si>
  <si>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</si>
  <si>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</si>
  <si>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</si>
  <si>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</si>
  <si>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</si>
  <si>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</si>
  <si>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</si>
  <si>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</si>
  <si>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</si>
  <si>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</si>
  <si>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</si>
  <si>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</si>
  <si>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</si>
  <si>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</si>
  <si>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</si>
  <si>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</si>
  <si>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</si>
  <si>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</si>
  <si>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</si>
  <si>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</si>
  <si>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</si>
  <si>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</si>
  <si>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</si>
  <si>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</si>
  <si>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</si>
  <si>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</si>
  <si>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</si>
  <si>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</si>
  <si>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</si>
  <si>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</si>
  <si>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</si>
  <si>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</si>
  <si>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</si>
  <si>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</si>
  <si>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</si>
  <si>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</si>
  <si>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</si>
  <si>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</si>
  <si>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</si>
  <si>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</si>
  <si>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</si>
  <si>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</si>
  <si>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</si>
  <si>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</si>
  <si>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</si>
  <si>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</si>
  <si>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</si>
  <si>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</si>
  <si>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</si>
  <si>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</si>
  <si>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</si>
  <si>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</si>
  <si>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</si>
  <si>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</si>
  <si>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</si>
  <si>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</si>
  <si>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</si>
  <si>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</si>
  <si>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</si>
  <si>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</si>
  <si>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</si>
  <si>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</si>
  <si>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</si>
  <si>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</si>
  <si>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</si>
  <si>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</si>
  <si>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</si>
  <si>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</si>
  <si>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</si>
  <si>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</si>
  <si>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</si>
  <si>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</si>
  <si>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</si>
  <si>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</si>
  <si>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</si>
  <si>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</si>
  <si>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</si>
  <si>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</si>
  <si>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</si>
  <si>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</si>
  <si>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</si>
  <si>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</si>
  <si>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</si>
  <si>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</si>
  <si>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</si>
  <si>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</si>
  <si>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</si>
  <si>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</si>
  <si>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</si>
  <si>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</si>
  <si>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</si>
  <si>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</si>
  <si>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</si>
  <si>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</si>
  <si>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</si>
  <si>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</si>
  <si>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</si>
  <si>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</si>
  <si>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</si>
  <si>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</si>
  <si>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</si>
  <si>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</si>
  <si>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</si>
  <si>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</si>
  <si>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</si>
  <si>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</si>
  <si>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</si>
  <si>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</si>
  <si>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</si>
  <si>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</si>
  <si>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</si>
  <si>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</si>
  <si>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</si>
  <si>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</si>
  <si>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</si>
  <si>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</si>
  <si>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</si>
  <si>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</si>
  <si>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</si>
  <si>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</si>
  <si>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</si>
  <si>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</si>
  <si>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</si>
  <si>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</si>
  <si>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</si>
  <si>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</si>
  <si>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</si>
  <si>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</si>
  <si>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</si>
  <si>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</si>
  <si>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</si>
  <si>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</si>
  <si>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</si>
  <si>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</si>
  <si>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</si>
  <si>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</si>
  <si>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</si>
  <si>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</si>
  <si>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</si>
  <si>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</si>
  <si>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</si>
  <si>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</si>
  <si>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</si>
  <si>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</si>
  <si>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</si>
  <si>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</si>
  <si>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</si>
  <si>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</si>
  <si>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</si>
  <si>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</si>
  <si>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</si>
  <si>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</si>
  <si>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</si>
  <si>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</si>
  <si>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</si>
  <si>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</si>
  <si>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</si>
  <si>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</si>
  <si>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</si>
  <si>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</si>
  <si>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</si>
  <si>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</si>
  <si>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</si>
  <si>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</si>
  <si>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</si>
  <si>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</si>
  <si>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</si>
  <si>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</si>
  <si>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</si>
  <si>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</si>
  <si>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</si>
  <si>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</si>
  <si>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</si>
  <si>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</si>
  <si>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</si>
  <si>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</si>
  <si>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</si>
  <si>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</si>
  <si>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</si>
  <si>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</si>
  <si>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</si>
  <si>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</si>
  <si>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</si>
  <si>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</si>
  <si>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</si>
  <si>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</si>
  <si>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</si>
  <si>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</si>
  <si>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</si>
  <si>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</si>
  <si>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</si>
  <si>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</si>
  <si>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</si>
  <si>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</si>
  <si>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</si>
  <si>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</si>
  <si>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</si>
  <si>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</si>
  <si>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</si>
  <si>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</si>
  <si>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</si>
  <si>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</si>
  <si>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</si>
  <si>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</si>
  <si>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</si>
  <si>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</si>
  <si>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</si>
  <si>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</si>
  <si>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</si>
  <si>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</si>
  <si>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</si>
  <si>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</si>
  <si>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</si>
  <si>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</si>
  <si>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</si>
  <si>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</si>
  <si>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</si>
  <si>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</si>
  <si>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</si>
  <si>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</si>
  <si>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</si>
  <si>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</si>
  <si>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</si>
  <si>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</si>
  <si>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</si>
  <si>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</si>
  <si>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</si>
  <si>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</si>
  <si>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</si>
  <si>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</si>
  <si>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</si>
  <si>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</si>
  <si>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</si>
  <si>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</si>
  <si>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</si>
  <si>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</si>
  <si>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</si>
  <si>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</si>
  <si>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</si>
  <si>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</si>
  <si>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</si>
  <si>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</si>
  <si>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</si>
  <si>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</si>
  <si>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</si>
  <si>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</si>
  <si>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</si>
  <si>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</si>
  <si>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</si>
  <si>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</si>
  <si>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</si>
  <si>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</si>
  <si>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</si>
  <si>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</si>
  <si>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</si>
  <si>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</si>
  <si>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</si>
  <si>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</si>
  <si>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</si>
  <si>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</si>
  <si>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</si>
  <si>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</si>
  <si>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</si>
  <si>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</si>
  <si>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</si>
  <si>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</si>
  <si>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</si>
  <si>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</si>
  <si>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</si>
  <si>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</si>
  <si>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</si>
  <si>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</si>
  <si>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</si>
  <si>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</si>
  <si>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</si>
  <si>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</si>
  <si>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</si>
  <si>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</si>
  <si>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</si>
  <si>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</si>
  <si>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</si>
  <si>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</si>
  <si>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</si>
  <si>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</si>
  <si>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</si>
  <si>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</si>
  <si>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</si>
  <si>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</si>
  <si>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</si>
  <si>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</si>
  <si>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</si>
  <si>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</si>
  <si>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</si>
  <si>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</si>
  <si>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</si>
  <si>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</si>
  <si>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</si>
  <si>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</si>
  <si>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</si>
  <si>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</si>
  <si>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</si>
  <si>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</si>
  <si>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</si>
  <si>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</si>
  <si>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</si>
  <si>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</si>
  <si>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</si>
  <si>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</si>
  <si>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</si>
  <si>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</si>
  <si>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</si>
  <si>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</si>
  <si>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</si>
  <si>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</si>
  <si>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</si>
  <si>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</si>
  <si>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</si>
  <si>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</si>
  <si>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</si>
  <si>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</si>
  <si>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</si>
  <si>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</si>
  <si>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</si>
  <si>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</si>
  <si>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</si>
  <si>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</si>
  <si>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</si>
  <si>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</si>
  <si>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</si>
  <si>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</si>
  <si>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</si>
  <si>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</si>
  <si>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</si>
  <si>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</si>
  <si>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</si>
  <si>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</si>
  <si>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</si>
  <si>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</si>
  <si>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</si>
  <si>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</si>
  <si>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</si>
  <si>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</si>
  <si>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</si>
  <si>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</si>
  <si>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</si>
  <si>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</si>
  <si>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</si>
  <si>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</si>
  <si>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</si>
  <si>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</si>
  <si>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</si>
  <si>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</si>
  <si>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</si>
  <si>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</si>
  <si>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</si>
  <si>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</si>
  <si>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</si>
  <si>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</si>
  <si>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</si>
  <si>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</si>
  <si>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</si>
  <si>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</si>
  <si>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</si>
  <si>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</si>
  <si>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</si>
  <si>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</si>
  <si>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</si>
  <si>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</si>
  <si>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</si>
  <si>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</si>
  <si>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</si>
  <si>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</si>
  <si>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</si>
  <si>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</si>
  <si>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</si>
  <si>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</si>
  <si>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</si>
  <si>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</si>
  <si>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</si>
  <si>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</si>
  <si>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</si>
  <si>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</si>
  <si>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</si>
  <si>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</si>
  <si>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</si>
  <si>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</si>
  <si>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</si>
  <si>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</si>
  <si>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</si>
  <si>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</si>
  <si>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</si>
  <si>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</si>
  <si>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</si>
  <si>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</si>
  <si>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</si>
  <si>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</si>
  <si>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</si>
  <si>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</si>
  <si>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</si>
  <si>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</si>
  <si>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</si>
  <si>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</si>
  <si>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</si>
  <si>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</si>
  <si>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</si>
  <si>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</si>
  <si>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</si>
  <si>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</si>
  <si>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</si>
  <si>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</si>
  <si>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</si>
  <si>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</si>
  <si>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</si>
  <si>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</si>
  <si>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</si>
  <si>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</si>
  <si>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</si>
  <si>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</si>
  <si>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</si>
  <si>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</si>
  <si>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</si>
  <si>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</si>
  <si>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</si>
  <si>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</si>
  <si>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</si>
  <si>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</si>
  <si>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</si>
  <si>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</si>
  <si>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</si>
  <si>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</si>
  <si>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</si>
  <si>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</si>
  <si>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</si>
  <si>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</si>
  <si>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</si>
  <si>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</si>
  <si>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</si>
  <si>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</si>
  <si>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</si>
  <si>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</si>
  <si>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</si>
  <si>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</si>
  <si>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</si>
  <si>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</si>
  <si>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</si>
  <si>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</si>
  <si>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</si>
  <si>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</si>
  <si>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</si>
  <si>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</si>
  <si>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</si>
  <si>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</si>
  <si>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</si>
  <si>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</si>
  <si>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</si>
  <si>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</si>
  <si>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</si>
  <si>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</si>
  <si>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</si>
  <si>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</si>
  <si>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</si>
  <si>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</si>
  <si>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</si>
  <si>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</si>
  <si>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</si>
  <si>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</si>
  <si>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</si>
  <si>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</si>
  <si>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</si>
  <si>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</si>
  <si>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</si>
  <si>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</si>
  <si>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</si>
  <si>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</si>
  <si>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</si>
  <si>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</si>
  <si>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</si>
  <si>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</si>
  <si>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</si>
  <si>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</si>
  <si>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</si>
  <si>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</si>
  <si>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</si>
  <si>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</si>
  <si>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</si>
  <si>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</si>
  <si>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</si>
  <si>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</si>
  <si>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</si>
  <si>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</si>
  <si>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</si>
  <si>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</si>
  <si>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</si>
  <si>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</si>
  <si>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</si>
  <si>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</si>
  <si>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</si>
  <si>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</si>
  <si>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</si>
  <si>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</si>
  <si>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</si>
  <si>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</si>
  <si>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</si>
  <si>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</si>
  <si>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</si>
  <si>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</si>
  <si>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</si>
  <si>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</si>
  <si>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</si>
  <si>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</si>
  <si>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</si>
  <si>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</si>
  <si>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</si>
  <si>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</si>
  <si>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</si>
  <si>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</si>
  <si>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</si>
  <si>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</si>
  <si>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</si>
  <si>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</si>
  <si>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</si>
  <si>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</si>
  <si>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</si>
  <si>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</si>
  <si>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</si>
  <si>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</si>
  <si>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</si>
  <si>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</si>
  <si>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</si>
  <si>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</si>
  <si>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</si>
  <si>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</si>
  <si>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</si>
  <si>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</si>
  <si>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</si>
  <si>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</si>
  <si>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</si>
  <si>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</si>
  <si>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</si>
  <si>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</si>
  <si>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</si>
  <si>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</si>
  <si>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</si>
  <si>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</si>
  <si>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</si>
  <si>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</si>
  <si>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</si>
  <si>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</si>
  <si>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</si>
  <si>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</si>
  <si>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</si>
  <si>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</si>
  <si>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</si>
  <si>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</si>
  <si>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</si>
  <si>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</si>
  <si>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</si>
  <si>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</si>
  <si>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</si>
  <si>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</si>
  <si>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</si>
  <si>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</si>
  <si>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</si>
  <si>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</si>
  <si>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</si>
  <si>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</si>
  <si>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</si>
  <si>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</si>
  <si>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</si>
  <si>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</si>
  <si>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</si>
  <si>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</si>
  <si>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</si>
  <si>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</si>
  <si>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</si>
  <si>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</si>
  <si>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</si>
  <si>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</si>
  <si>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</si>
  <si>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</si>
  <si>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</si>
  <si>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</si>
  <si>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</si>
  <si>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</si>
  <si>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</si>
  <si>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</si>
  <si>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</si>
  <si>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</si>
  <si>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</si>
  <si>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</si>
  <si>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</si>
  <si>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</si>
  <si>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</si>
  <si>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</si>
  <si>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</si>
  <si>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</si>
  <si>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</si>
  <si>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</si>
  <si>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</si>
  <si>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</si>
  <si>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</si>
  <si>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</si>
  <si>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</si>
  <si>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</si>
  <si>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</si>
  <si>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</si>
  <si>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</si>
  <si>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</si>
  <si>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</si>
  <si>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</si>
  <si>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</si>
  <si>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</si>
  <si>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</si>
  <si>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</si>
  <si>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</si>
  <si>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</si>
  <si>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</si>
  <si>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</si>
  <si>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</si>
  <si>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</si>
  <si>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</si>
  <si>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</si>
  <si>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</si>
  <si>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</si>
  <si>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</si>
  <si>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</si>
  <si>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</si>
  <si>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</si>
  <si>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</si>
  <si>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</si>
  <si>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</si>
  <si>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</si>
  <si>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</si>
  <si>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</si>
  <si>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</si>
  <si>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</si>
  <si>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</si>
  <si>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</si>
  <si>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</si>
  <si>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</si>
  <si>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</si>
  <si>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</si>
  <si>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</si>
  <si>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</si>
  <si>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</si>
  <si>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</si>
  <si>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</si>
  <si>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</si>
  <si>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</si>
  <si>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</si>
  <si>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</si>
  <si>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</si>
  <si>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</si>
  <si>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</si>
  <si>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</si>
  <si>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</si>
  <si>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</si>
  <si>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</si>
  <si>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</si>
  <si>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</si>
  <si>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</si>
  <si>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</si>
  <si>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</si>
  <si>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</si>
  <si>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</si>
  <si>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</si>
  <si>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</si>
  <si>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</si>
  <si>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</si>
  <si>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</si>
  <si>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</si>
  <si>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</si>
  <si>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</si>
  <si>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</si>
  <si>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</si>
  <si>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</si>
  <si>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</si>
  <si>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</si>
  <si>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</si>
  <si>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</si>
  <si>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</si>
  <si>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</si>
  <si>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</si>
  <si>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</si>
  <si>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</si>
  <si>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</si>
  <si>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</si>
  <si>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</si>
  <si>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</si>
  <si>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</si>
  <si>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</si>
  <si>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</si>
  <si>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</si>
  <si>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</si>
  <si>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</si>
  <si>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</si>
  <si>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</si>
  <si>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</si>
  <si>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</si>
  <si>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</si>
  <si>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</si>
  <si>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</si>
  <si>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</si>
  <si>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</si>
  <si>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</si>
  <si>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</si>
  <si>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</si>
  <si>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</si>
  <si>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</si>
  <si>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</si>
  <si>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</si>
  <si>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</si>
  <si>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</si>
  <si>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</si>
  <si>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</si>
  <si>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</si>
  <si>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</si>
  <si>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</si>
  <si>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</si>
  <si>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</si>
  <si>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</si>
  <si>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</si>
  <si>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</si>
  <si>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</si>
  <si>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</si>
  <si>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</si>
  <si>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</si>
  <si>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</si>
  <si>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</si>
  <si>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</si>
  <si>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</si>
  <si>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</si>
  <si>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</si>
  <si>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</si>
  <si>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</si>
  <si>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</si>
  <si>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</si>
  <si>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</si>
  <si>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</si>
  <si>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</si>
  <si>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</si>
  <si>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</si>
  <si>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</si>
  <si>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</si>
  <si>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</si>
  <si>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</si>
  <si>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</si>
  <si>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</si>
  <si>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</si>
  <si>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</si>
  <si>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</si>
  <si>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</si>
  <si>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</si>
  <si>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</si>
  <si>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</si>
  <si>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</si>
  <si>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</si>
  <si>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</si>
  <si>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</si>
  <si>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</si>
  <si>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</si>
  <si>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</si>
  <si>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</si>
  <si>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</si>
  <si>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</si>
  <si>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</si>
  <si>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</si>
  <si>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</si>
  <si>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</si>
  <si>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</si>
  <si>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</si>
  <si>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</si>
  <si>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</si>
  <si>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</si>
  <si>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</si>
  <si>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</si>
  <si>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</si>
  <si>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</si>
  <si>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</si>
  <si>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</si>
  <si>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</si>
  <si>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</si>
  <si>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</si>
  <si>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</si>
  <si>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</si>
  <si>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</si>
  <si>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</si>
  <si>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</si>
  <si>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</si>
  <si>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</si>
  <si>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</si>
  <si>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</si>
  <si>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</si>
  <si>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</si>
  <si>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</si>
  <si>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</si>
  <si>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</si>
  <si>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</si>
  <si>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</si>
  <si>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</si>
  <si>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</si>
  <si>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</si>
  <si>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</si>
  <si>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</si>
  <si>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</si>
  <si>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</si>
  <si>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</si>
  <si>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</si>
  <si>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</si>
  <si>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</si>
  <si>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</si>
  <si>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</si>
  <si>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</si>
  <si>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</si>
  <si>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</si>
  <si>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</si>
  <si>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</si>
  <si>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</si>
  <si>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</si>
  <si>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</si>
  <si>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</si>
  <si>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</si>
  <si>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</si>
  <si>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</si>
  <si>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</si>
  <si>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</si>
  <si>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</si>
  <si>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</si>
  <si>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</si>
  <si>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</si>
  <si>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</si>
  <si>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</si>
  <si>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</si>
  <si>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</si>
  <si>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</si>
  <si>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</si>
  <si>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</si>
  <si>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</si>
  <si>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</si>
  <si>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</si>
  <si>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</si>
  <si>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</si>
  <si>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</si>
  <si>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</si>
  <si>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</si>
  <si>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</si>
  <si>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</si>
  <si>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</si>
  <si>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</si>
  <si>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</si>
  <si>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</si>
  <si>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</si>
  <si>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</si>
  <si>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</si>
  <si>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</si>
  <si>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</si>
  <si>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</si>
  <si>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</si>
  <si>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</si>
  <si>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</si>
  <si>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</si>
  <si>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</si>
  <si>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</si>
  <si>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</si>
  <si>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</si>
  <si>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</si>
  <si>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</si>
  <si>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</si>
  <si>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</si>
  <si>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</si>
  <si>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</si>
  <si>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</si>
  <si>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</si>
  <si>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</si>
  <si>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</si>
  <si>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</si>
  <si>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</si>
  <si>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</si>
  <si>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</si>
  <si>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</si>
  <si>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</si>
  <si>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</si>
  <si>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</si>
  <si>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</si>
  <si>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</si>
  <si>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</si>
  <si>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</si>
  <si>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</si>
  <si>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</si>
  <si>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</si>
  <si>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</si>
  <si>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</si>
  <si>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</si>
  <si>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</si>
  <si>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</si>
  <si>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</si>
  <si>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</si>
  <si>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</si>
  <si>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</si>
  <si>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</si>
  <si>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</si>
  <si>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</si>
  <si>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</si>
  <si>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</si>
  <si>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</si>
  <si>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</si>
  <si>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</si>
  <si>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</si>
  <si>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</si>
  <si>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</si>
  <si>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</si>
  <si>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</si>
  <si>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</si>
  <si>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</si>
  <si>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</si>
  <si>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</si>
  <si>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</si>
  <si>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</si>
  <si>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</si>
  <si>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</si>
  <si>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</si>
  <si>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</si>
  <si>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</si>
  <si>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</si>
  <si>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</si>
  <si>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</si>
  <si>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</si>
  <si>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</si>
  <si>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</si>
  <si>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</si>
  <si>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</si>
  <si>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</si>
  <si>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</si>
  <si>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</si>
  <si>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</si>
  <si>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</si>
  <si>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</si>
  <si>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</si>
  <si>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</si>
  <si>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</si>
  <si>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</si>
  <si>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</si>
  <si>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</si>
  <si>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</si>
  <si>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</si>
  <si>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</si>
  <si>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</si>
  <si>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</si>
  <si>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</si>
  <si>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</si>
  <si>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</si>
  <si>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</si>
  <si>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</si>
  <si>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</si>
  <si>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</si>
  <si>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</si>
  <si>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</si>
  <si>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</si>
  <si>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</si>
  <si>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</si>
  <si>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</si>
  <si>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</si>
  <si>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</si>
  <si>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</si>
  <si>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</si>
  <si>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</si>
  <si>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</si>
  <si>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</si>
  <si>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</si>
  <si>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</si>
  <si>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</si>
  <si>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</si>
  <si>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</si>
  <si>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</si>
  <si>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</si>
  <si>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</si>
  <si>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</si>
  <si>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</si>
  <si>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</si>
  <si>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</si>
  <si>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</si>
  <si>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</si>
  <si>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</si>
  <si>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</si>
  <si>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</si>
  <si>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</si>
  <si>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</si>
  <si>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</si>
  <si>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</si>
  <si>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</si>
  <si>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</si>
  <si>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</si>
  <si>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</si>
  <si>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</si>
  <si>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</si>
  <si>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</si>
  <si>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</si>
  <si>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</si>
  <si>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</si>
  <si>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</si>
  <si>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</si>
  <si>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</si>
  <si>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</si>
  <si>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</si>
  <si>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</si>
  <si>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</si>
  <si>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</si>
  <si>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</si>
  <si>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</si>
  <si>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</si>
  <si>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</si>
  <si>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</si>
  <si>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</si>
  <si>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</si>
  <si>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</si>
  <si>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</si>
  <si>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</si>
  <si>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</si>
  <si>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</si>
  <si>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</si>
  <si>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</si>
  <si>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</si>
  <si>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</si>
  <si>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</si>
  <si>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</si>
  <si>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</si>
  <si>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</si>
  <si>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</si>
  <si>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</si>
  <si>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</si>
  <si>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</si>
  <si>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</si>
  <si>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</si>
  <si>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</si>
  <si>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</si>
  <si>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</si>
  <si>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</si>
  <si>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</si>
  <si>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</si>
  <si>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</si>
  <si>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</si>
  <si>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</si>
  <si>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</si>
  <si>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</si>
  <si>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</si>
  <si>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</si>
  <si>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</si>
  <si>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</si>
  <si>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</si>
  <si>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</si>
  <si>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</si>
  <si>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</si>
  <si>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</si>
  <si>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</si>
  <si>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</si>
  <si>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</si>
  <si>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</si>
  <si>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</si>
  <si>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</si>
  <si>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</si>
  <si>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</si>
  <si>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</si>
  <si>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</si>
  <si>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</si>
  <si>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</si>
  <si>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</si>
  <si>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</si>
  <si>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</si>
  <si>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</si>
  <si>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</si>
  <si>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</si>
  <si>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</si>
  <si>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</si>
  <si>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</si>
  <si>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</si>
  <si>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</si>
  <si>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</si>
  <si>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</si>
  <si>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</si>
  <si>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</si>
  <si>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</si>
  <si>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</si>
  <si>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</si>
  <si>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</si>
  <si>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</si>
  <si>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</si>
  <si>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</si>
  <si>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</si>
  <si>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</si>
  <si>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</si>
  <si>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</si>
  <si>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</si>
  <si>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</si>
  <si>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</si>
  <si>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</si>
  <si>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</si>
  <si>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</si>
  <si>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</si>
  <si>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</si>
  <si>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</si>
  <si>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</si>
  <si>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</si>
  <si>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</si>
  <si>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</si>
  <si>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</si>
  <si>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</si>
  <si>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</si>
  <si>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</si>
  <si>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</si>
  <si>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</si>
  <si>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</si>
  <si>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</si>
  <si>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</si>
  <si>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</si>
  <si>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</si>
  <si>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</si>
  <si>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</si>
  <si>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</si>
  <si>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</si>
  <si>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</si>
  <si>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</si>
  <si>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</si>
  <si>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</si>
  <si>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</si>
  <si>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</si>
  <si>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</si>
  <si>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</si>
  <si>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</si>
  <si>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</si>
  <si>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</si>
  <si>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</si>
  <si>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</si>
  <si>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</si>
  <si>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</si>
  <si>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</si>
  <si>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</si>
  <si>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</si>
  <si>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</si>
  <si>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</si>
  <si>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</si>
  <si>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</si>
  <si>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</si>
  <si>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</si>
  <si>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</si>
  <si>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</si>
  <si>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</si>
  <si>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</si>
  <si>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</si>
  <si>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</si>
  <si>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</si>
  <si>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</si>
  <si>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</si>
  <si>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</si>
  <si>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</si>
  <si>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</si>
  <si>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</si>
  <si>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</si>
  <si>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</si>
  <si>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</si>
  <si>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</si>
  <si>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</si>
  <si>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</si>
  <si>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</si>
  <si>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</si>
  <si>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</si>
  <si>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</si>
  <si>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</si>
  <si>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</si>
  <si>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</si>
  <si>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</si>
  <si>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</si>
  <si>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</si>
  <si>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</si>
  <si>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</si>
  <si>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</si>
  <si>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</si>
  <si>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</si>
  <si>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</si>
  <si>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</si>
  <si>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</si>
  <si>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</si>
  <si>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</si>
  <si>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</si>
  <si>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</si>
  <si>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</si>
  <si>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</si>
  <si>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</si>
  <si>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</si>
  <si>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</si>
  <si>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</si>
  <si>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</si>
  <si>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</si>
  <si>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</si>
  <si>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</si>
  <si>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</si>
  <si>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</si>
  <si>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</si>
  <si>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</si>
  <si>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</si>
  <si>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</si>
  <si>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</si>
  <si>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</si>
  <si>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</si>
  <si>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</si>
  <si>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</si>
  <si>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</si>
  <si>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</si>
  <si>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</si>
  <si>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</si>
  <si>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</si>
  <si>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</si>
  <si>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</si>
  <si>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</si>
  <si>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</si>
  <si>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</si>
  <si>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</si>
  <si>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</si>
  <si>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</si>
  <si>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</si>
  <si>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</si>
  <si>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</si>
  <si>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</si>
  <si>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</si>
  <si>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</si>
  <si>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</si>
  <si>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</si>
  <si>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</si>
  <si>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</si>
  <si>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</si>
  <si>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</si>
  <si>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</si>
  <si>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</si>
  <si>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</si>
  <si>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</si>
  <si>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</si>
  <si>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</si>
  <si>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</si>
  <si>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</si>
  <si>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</si>
  <si>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</si>
  <si>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</si>
  <si>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</si>
  <si>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</si>
  <si>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</si>
  <si>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</si>
  <si>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</si>
  <si>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</si>
  <si>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</si>
  <si>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</si>
  <si>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</si>
  <si>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</si>
  <si>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</si>
  <si>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</si>
  <si>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</si>
  <si>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</si>
  <si>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</si>
  <si>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</si>
  <si>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</si>
  <si>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</si>
  <si>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</si>
  <si>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</si>
  <si>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</si>
  <si>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</si>
  <si>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</si>
  <si>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</si>
  <si>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</si>
  <si>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</si>
  <si>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</si>
  <si>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</si>
  <si>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</si>
  <si>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</si>
  <si>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</si>
  <si>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</si>
  <si>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</si>
  <si>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</si>
  <si>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</si>
  <si>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</si>
  <si>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</si>
  <si>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</si>
  <si>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</si>
  <si>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</si>
  <si>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</si>
  <si>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</si>
  <si>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</si>
  <si>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</si>
  <si>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</si>
  <si>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</si>
  <si>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</si>
  <si>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</si>
  <si>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</si>
  <si>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</si>
  <si>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</si>
  <si>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</si>
  <si>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</si>
  <si>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</si>
  <si>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</si>
  <si>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</si>
  <si>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</si>
  <si>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</si>
  <si>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</si>
  <si>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</si>
  <si>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</si>
  <si>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</si>
  <si>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</si>
  <si>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</si>
  <si>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</si>
  <si>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</si>
  <si>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</si>
  <si>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</si>
  <si>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</si>
  <si>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</si>
  <si>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</si>
  <si>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</si>
  <si>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</si>
  <si>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</si>
  <si>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</si>
  <si>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</si>
  <si>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</si>
  <si>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</si>
  <si>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</si>
  <si>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</si>
  <si>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</si>
  <si>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</si>
  <si>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</si>
  <si>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</si>
  <si>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</si>
  <si>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</si>
  <si>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</si>
  <si>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</si>
  <si>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</si>
  <si>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</si>
  <si>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</si>
  <si>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</si>
  <si>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</si>
  <si>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</si>
  <si>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</si>
  <si>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</si>
  <si>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</si>
  <si>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</si>
  <si>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</si>
  <si>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</si>
  <si>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</si>
  <si>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</si>
  <si>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</si>
  <si>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</si>
  <si>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</si>
  <si>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</si>
  <si>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</si>
  <si>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</si>
  <si>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</si>
  <si>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</si>
  <si>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</si>
  <si>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</si>
  <si>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</si>
  <si>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</si>
  <si>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</si>
  <si>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</si>
  <si>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</si>
  <si>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</si>
  <si>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</si>
  <si>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</si>
  <si>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</si>
  <si>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</si>
  <si>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</si>
  <si>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</si>
  <si>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</si>
  <si>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</si>
  <si>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</si>
  <si>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</si>
  <si>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</si>
  <si>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</si>
  <si>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</si>
  <si>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</si>
  <si>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</si>
  <si>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</si>
  <si>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</si>
  <si>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</si>
  <si>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</si>
  <si>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</si>
  <si>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</si>
  <si>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</si>
  <si>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</si>
  <si>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</si>
  <si>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</si>
  <si>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</si>
  <si>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</si>
  <si>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</si>
  <si>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</si>
  <si>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</si>
  <si>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</si>
  <si>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</si>
  <si>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</si>
  <si>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</si>
  <si>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</si>
  <si>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</si>
  <si>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</si>
  <si>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</si>
  <si>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</si>
  <si>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</si>
  <si>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</si>
  <si>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</si>
  <si>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</si>
  <si>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</si>
  <si>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</si>
  <si>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</si>
  <si>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</si>
  <si>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</si>
  <si>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</si>
  <si>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</si>
  <si>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</si>
  <si>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</si>
  <si>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</si>
  <si>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</si>
  <si>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</si>
  <si>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</si>
  <si>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</si>
  <si>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</si>
  <si>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</si>
  <si>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</si>
  <si>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</si>
  <si>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</si>
  <si>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</si>
  <si>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</si>
  <si>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</si>
  <si>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</si>
  <si>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</si>
  <si>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</si>
  <si>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</si>
  <si>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</si>
  <si>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</si>
  <si>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</si>
  <si>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</si>
  <si>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</si>
  <si>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</si>
  <si>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</si>
  <si>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</si>
  <si>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</si>
  <si>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</si>
  <si>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</si>
  <si>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</si>
  <si>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</si>
  <si>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</si>
  <si>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</si>
  <si>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</si>
  <si>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</si>
  <si>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</si>
  <si>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</si>
  <si>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</si>
  <si>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</si>
  <si>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</si>
  <si>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</si>
  <si>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</si>
  <si>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</si>
  <si>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</si>
  <si>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</si>
  <si>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</si>
  <si>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</si>
  <si>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</si>
  <si>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</si>
  <si>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</si>
  <si>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</si>
  <si>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</si>
  <si>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</si>
  <si>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</si>
  <si>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</si>
  <si>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</si>
  <si>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</si>
  <si>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</si>
  <si>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</si>
  <si>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</si>
  <si>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</si>
  <si>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</si>
  <si>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</si>
  <si>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</si>
  <si>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</si>
  <si>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</si>
  <si>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</si>
  <si>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</si>
  <si>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</si>
  <si>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</si>
  <si>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</si>
  <si>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</si>
  <si>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</si>
  <si>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</si>
  <si>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</si>
  <si>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</si>
  <si>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</si>
  <si>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</si>
  <si>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</si>
  <si>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</si>
  <si>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</si>
  <si>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</si>
  <si>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</si>
  <si>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</si>
  <si>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</si>
  <si>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</si>
  <si>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</si>
  <si>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</si>
  <si>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</si>
  <si>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</si>
  <si>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</si>
  <si>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</si>
  <si>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</si>
  <si>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</si>
  <si>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</si>
  <si>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</si>
  <si>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</si>
  <si>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</si>
  <si>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</si>
  <si>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</si>
  <si>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</si>
  <si>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</si>
  <si>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</si>
  <si>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</si>
  <si>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</si>
  <si>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</si>
  <si>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</si>
  <si>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</si>
  <si>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</si>
  <si>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</si>
  <si>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</si>
  <si>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</si>
  <si>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</si>
  <si>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</si>
  <si>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</si>
  <si>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</si>
  <si>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</si>
  <si>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</si>
  <si>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</si>
  <si>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</si>
  <si>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</si>
  <si>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</si>
  <si>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</si>
  <si>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</si>
  <si>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</si>
  <si>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</si>
  <si>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</si>
  <si>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</si>
  <si>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</si>
  <si>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</si>
  <si>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</si>
  <si>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</si>
  <si>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</si>
  <si>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</si>
  <si>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</si>
  <si>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</si>
  <si>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</si>
  <si>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</si>
  <si>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</si>
  <si>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</si>
  <si>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</si>
  <si>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</si>
  <si>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</si>
  <si>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</si>
  <si>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</si>
  <si>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</si>
  <si>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</si>
  <si>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</si>
  <si>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</si>
  <si>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</si>
  <si>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</si>
  <si>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</si>
  <si>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</si>
  <si>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</si>
  <si>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</si>
  <si>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</si>
  <si>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</si>
  <si>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</si>
  <si>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</si>
  <si>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</si>
  <si>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</si>
  <si>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</si>
  <si>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</si>
  <si>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</si>
  <si>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</si>
  <si>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</si>
  <si>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</si>
  <si>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</si>
  <si>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</si>
  <si>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</si>
  <si>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</si>
  <si>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</si>
  <si>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</si>
  <si>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</si>
  <si>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</si>
  <si>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</si>
  <si>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</si>
  <si>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</si>
  <si>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</si>
  <si>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</si>
  <si>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</si>
  <si>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</si>
  <si>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</si>
  <si>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</si>
  <si>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</si>
  <si>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</si>
  <si>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</si>
  <si>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</si>
  <si>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</si>
  <si>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</si>
  <si>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</si>
  <si>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</si>
  <si>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</si>
  <si>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</si>
  <si>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</si>
  <si>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</si>
  <si>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</si>
  <si>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</si>
  <si>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</si>
  <si>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</si>
  <si>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</si>
  <si>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</si>
  <si>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</si>
  <si>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</si>
  <si>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</si>
  <si>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</si>
  <si>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</si>
  <si>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</si>
  <si>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</si>
  <si>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</si>
  <si>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</si>
  <si>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</si>
  <si>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</si>
  <si>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</si>
  <si>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</si>
  <si>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</si>
  <si>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</si>
  <si>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</si>
  <si>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</si>
  <si>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</si>
  <si>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</si>
  <si>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</si>
  <si>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</si>
  <si>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</si>
  <si>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</si>
  <si>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</si>
  <si>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</si>
  <si>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</si>
  <si>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</si>
  <si>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</si>
  <si>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</si>
  <si>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</si>
  <si>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</si>
  <si>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</si>
  <si>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</si>
  <si>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</si>
  <si>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</si>
  <si>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</si>
  <si>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</si>
  <si>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</si>
  <si>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</si>
  <si>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</si>
  <si>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</si>
  <si>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</si>
  <si>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</si>
  <si>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</si>
  <si>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</si>
  <si>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</si>
  <si>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</si>
  <si>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</si>
  <si>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</si>
  <si>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</si>
  <si>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</si>
  <si>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</si>
  <si>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</si>
  <si>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</si>
  <si>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</si>
  <si>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</si>
  <si>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</si>
  <si>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</si>
  <si>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</si>
  <si>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</si>
  <si>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</si>
  <si>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</si>
  <si>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</si>
  <si>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</si>
  <si>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</si>
  <si>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</si>
  <si>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</si>
  <si>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</si>
  <si>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</si>
  <si>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</si>
  <si>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</si>
  <si>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</si>
  <si>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</si>
  <si>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</si>
  <si>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</si>
  <si>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</si>
  <si>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</si>
  <si>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</si>
  <si>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</si>
  <si>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</si>
  <si>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</si>
  <si>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</si>
  <si>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</si>
  <si>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</si>
  <si>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</si>
  <si>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</si>
  <si>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</si>
  <si>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</si>
  <si>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</si>
  <si>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</si>
  <si>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</si>
  <si>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</si>
  <si>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</si>
  <si>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</si>
  <si>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</si>
  <si>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</si>
  <si>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</si>
  <si>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</si>
  <si>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</si>
  <si>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</si>
  <si>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</si>
  <si>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</si>
  <si>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</si>
  <si>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</si>
  <si>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</si>
  <si>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</si>
  <si>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</si>
  <si>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</si>
  <si>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</si>
  <si>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</si>
  <si>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</si>
  <si>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</si>
  <si>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</si>
  <si>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</si>
  <si>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</si>
  <si>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</si>
  <si>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</si>
  <si>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</si>
  <si>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</si>
  <si>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</si>
  <si>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</si>
  <si>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</si>
  <si>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</si>
  <si>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</si>
  <si>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</si>
  <si>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</si>
  <si>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</si>
  <si>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</si>
  <si>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</si>
  <si>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</si>
  <si>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</si>
  <si>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</si>
  <si>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</si>
  <si>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</si>
  <si>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</si>
  <si>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</si>
  <si>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</si>
  <si>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</si>
  <si>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</si>
  <si>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</si>
  <si>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</si>
  <si>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</si>
  <si>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</si>
  <si>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</si>
  <si>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</si>
  <si>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</si>
  <si>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</si>
  <si>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</si>
  <si>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</si>
  <si>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</si>
  <si>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</si>
  <si>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</si>
  <si>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</si>
  <si>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</si>
  <si>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</si>
  <si>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</si>
  <si>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</si>
  <si>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</si>
  <si>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</si>
  <si>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</si>
  <si>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</si>
  <si>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</si>
  <si>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</si>
  <si>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</si>
  <si>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</si>
  <si>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</si>
  <si>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</si>
  <si>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</si>
  <si>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</si>
  <si>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</si>
  <si>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</si>
  <si>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</si>
  <si>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</si>
  <si>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</si>
  <si>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</si>
  <si>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</si>
  <si>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</si>
  <si>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</si>
  <si>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</si>
  <si>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</si>
  <si>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</si>
  <si>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</si>
  <si>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</si>
  <si>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</si>
  <si>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</si>
  <si>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</si>
  <si>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</si>
  <si>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</si>
  <si>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</si>
  <si>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</si>
  <si>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</si>
  <si>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</si>
  <si>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</si>
  <si>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</si>
  <si>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</si>
  <si>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</si>
  <si>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</si>
  <si>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</si>
  <si>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</si>
  <si>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</si>
  <si>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</si>
  <si>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</si>
  <si>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</si>
  <si>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</si>
  <si>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</si>
  <si>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</si>
  <si>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</si>
  <si>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</si>
  <si>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</si>
  <si>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</si>
  <si>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</si>
  <si>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</si>
  <si>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</si>
  <si>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</si>
  <si>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</si>
  <si>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</si>
  <si>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</si>
  <si>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</si>
  <si>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</si>
  <si>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</si>
  <si>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</si>
  <si>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</si>
  <si>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</si>
  <si>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</si>
  <si>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</si>
  <si>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</si>
  <si>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</si>
  <si>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</si>
  <si>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</si>
  <si>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</si>
  <si>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</si>
  <si>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</si>
  <si>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</si>
  <si>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</si>
  <si>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</si>
  <si>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</si>
  <si>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</si>
  <si>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</si>
  <si>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</si>
  <si>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</si>
  <si>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</si>
  <si>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</si>
  <si>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</si>
  <si>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</si>
  <si>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</si>
  <si>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</si>
  <si>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</si>
  <si>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</si>
  <si>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</si>
  <si>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</si>
  <si>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</si>
  <si>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</si>
  <si>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</si>
  <si>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</si>
  <si>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</si>
  <si>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</si>
  <si>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</si>
  <si>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</si>
  <si>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</si>
  <si>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</si>
  <si>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</si>
  <si>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</si>
  <si>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</si>
  <si>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</si>
  <si>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</si>
  <si>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</si>
  <si>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</si>
  <si>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</si>
  <si>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</si>
  <si>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</si>
  <si>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</si>
  <si>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</si>
  <si>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</si>
  <si>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</si>
  <si>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</si>
  <si>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</si>
  <si>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</si>
  <si>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</si>
  <si>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</si>
  <si>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</si>
  <si>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</si>
  <si>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</si>
  <si>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</si>
  <si>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</si>
  <si>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</si>
  <si>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</si>
  <si>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</si>
  <si>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</si>
  <si>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</si>
  <si>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</si>
  <si>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</si>
  <si>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</si>
  <si>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</si>
  <si>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</si>
  <si>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</si>
  <si>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</si>
  <si>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</si>
  <si>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</si>
  <si>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</si>
  <si>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</si>
  <si>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</si>
  <si>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</si>
  <si>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</si>
  <si>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</si>
  <si>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</si>
  <si>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</si>
  <si>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</si>
  <si>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</si>
  <si>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</si>
  <si>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</si>
  <si>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</si>
  <si>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</si>
  <si>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</si>
  <si>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</si>
  <si>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</si>
  <si>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</si>
  <si>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</si>
  <si>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</si>
  <si>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</si>
  <si>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</si>
  <si>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</si>
  <si>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</si>
  <si>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</si>
  <si>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</si>
  <si>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</si>
  <si>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</si>
  <si>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</si>
  <si>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</si>
  <si>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</si>
  <si>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</si>
  <si>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</si>
  <si>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</si>
  <si>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</si>
  <si>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</si>
  <si>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</si>
  <si>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</si>
  <si>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</si>
  <si>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</si>
  <si>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</si>
  <si>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</si>
  <si>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</si>
  <si>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</si>
  <si>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</si>
  <si>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</si>
  <si>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</si>
  <si>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</si>
  <si>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</si>
  <si>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</si>
  <si>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</si>
  <si>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</si>
  <si>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</si>
  <si>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</si>
  <si>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</si>
  <si>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</si>
  <si>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</si>
  <si>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</si>
  <si>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</si>
  <si>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</si>
  <si>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</si>
  <si>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</si>
  <si>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</si>
  <si>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</si>
  <si>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</si>
  <si>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</si>
  <si>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</si>
  <si>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</si>
  <si>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</si>
  <si>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</si>
  <si>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</si>
  <si>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</si>
  <si>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</si>
  <si>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</si>
  <si>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</si>
  <si>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</si>
  <si>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</si>
  <si>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</si>
  <si>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</si>
  <si>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</si>
  <si>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</si>
  <si>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</si>
  <si>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</si>
  <si>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</si>
  <si>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</si>
  <si>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</si>
  <si>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</si>
  <si>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</si>
  <si>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</si>
  <si>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</si>
  <si>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</si>
  <si>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</si>
  <si>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</si>
  <si>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</si>
  <si>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</si>
  <si>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</si>
  <si>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</si>
  <si>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</si>
  <si>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</si>
  <si>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</si>
  <si>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</si>
  <si>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</si>
  <si>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</si>
  <si>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</si>
  <si>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</si>
  <si>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</si>
  <si>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</si>
  <si>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</si>
  <si>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</si>
  <si>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</si>
  <si>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</si>
  <si>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</si>
  <si>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</si>
  <si>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</si>
  <si>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</si>
  <si>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</si>
  <si>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</si>
  <si>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</si>
  <si>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</si>
  <si>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</si>
  <si>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</si>
  <si>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</si>
  <si>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</si>
  <si>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</si>
  <si>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</si>
  <si>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</si>
  <si>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</si>
  <si>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</si>
  <si>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</si>
  <si>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</si>
  <si>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</si>
  <si>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</si>
  <si>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</si>
  <si>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</si>
  <si>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</si>
  <si>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</si>
  <si>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</si>
  <si>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</si>
  <si>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</si>
  <si>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</si>
  <si>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</si>
  <si>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</si>
  <si>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</si>
  <si>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</si>
  <si>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</si>
  <si>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</si>
  <si>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</si>
  <si>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</si>
  <si>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</si>
  <si>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</si>
  <si>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</si>
  <si>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</si>
  <si>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</si>
  <si>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</si>
  <si>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</si>
  <si>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</si>
  <si>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</si>
  <si>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</si>
  <si>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</si>
  <si>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</si>
  <si>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</si>
  <si>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</si>
  <si>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</si>
  <si>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</si>
  <si>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</si>
  <si>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</si>
  <si>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</si>
  <si>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</si>
  <si>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</si>
  <si>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</si>
  <si>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</si>
  <si>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</si>
  <si>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</si>
  <si>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</si>
  <si>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</si>
  <si>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</si>
  <si>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</si>
  <si>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</si>
  <si>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</si>
  <si>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</si>
  <si>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</si>
  <si>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</si>
  <si>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</si>
  <si>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</si>
  <si>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</si>
  <si>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</si>
  <si>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</si>
  <si>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</si>
  <si>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</si>
  <si>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</si>
  <si>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</si>
  <si>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</si>
  <si>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</si>
  <si>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</si>
  <si>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</si>
  <si>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</si>
  <si>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</si>
  <si>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</si>
  <si>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</si>
  <si>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</si>
  <si>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</si>
  <si>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</si>
  <si>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</si>
  <si>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</si>
  <si>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</si>
  <si>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</si>
  <si>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</si>
  <si>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</si>
  <si>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</si>
  <si>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</si>
  <si>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</si>
  <si>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</si>
  <si>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</si>
  <si>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</si>
  <si>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</si>
  <si>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</si>
  <si>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</si>
  <si>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</si>
  <si>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</si>
  <si>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</si>
  <si>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</si>
  <si>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</si>
  <si>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</si>
  <si>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</si>
  <si>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</si>
  <si>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</si>
  <si>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</si>
  <si>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</si>
  <si>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</si>
  <si>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</si>
  <si>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</si>
  <si>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</si>
  <si>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</si>
  <si>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</si>
  <si>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</si>
  <si>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</si>
  <si>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</si>
  <si>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</si>
  <si>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</si>
  <si>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</si>
  <si>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</si>
  <si>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</si>
  <si>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</si>
  <si>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</si>
  <si>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</si>
  <si>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</si>
  <si>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</si>
  <si>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</si>
  <si>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</si>
  <si>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</si>
  <si>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</si>
  <si>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</si>
  <si>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</si>
  <si>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</si>
  <si>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</si>
  <si>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</si>
  <si>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</si>
  <si>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</si>
  <si>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</si>
  <si>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</si>
  <si>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</si>
  <si>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</si>
  <si>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</si>
  <si>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</si>
  <si>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</si>
  <si>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</si>
  <si>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</si>
  <si>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</si>
  <si>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</si>
  <si>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</si>
  <si>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</si>
  <si>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</si>
  <si>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</si>
  <si>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</si>
  <si>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</si>
  <si>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</si>
  <si>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</si>
  <si>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</si>
  <si>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</si>
  <si>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</si>
  <si>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</si>
  <si>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</si>
  <si>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</si>
  <si>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</si>
  <si>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</si>
  <si>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</si>
  <si>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</si>
  <si>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</si>
  <si>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</si>
  <si>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</si>
  <si>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</si>
  <si>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</si>
  <si>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</si>
  <si>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</si>
  <si>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</si>
  <si>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</si>
  <si>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</si>
  <si>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</si>
  <si>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</si>
  <si>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</si>
  <si>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</si>
  <si>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</si>
  <si>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</si>
  <si>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</si>
  <si>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</si>
  <si>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</si>
  <si>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</si>
  <si>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</si>
  <si>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</si>
  <si>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</si>
  <si>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</si>
  <si>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</si>
  <si>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</si>
  <si>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</si>
  <si>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</si>
  <si>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</si>
  <si>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</si>
  <si>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</si>
  <si>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</si>
  <si>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</si>
  <si>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</si>
  <si>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</si>
  <si>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</si>
  <si>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</si>
  <si>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</si>
  <si>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</si>
  <si>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</si>
  <si>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</si>
  <si>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</si>
  <si>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</si>
  <si>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</si>
  <si>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</si>
  <si>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</si>
  <si>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</si>
  <si>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</si>
  <si>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</si>
  <si>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</si>
  <si>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</si>
  <si>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</si>
  <si>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</si>
  <si>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</si>
  <si>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</si>
  <si>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</si>
  <si>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</si>
  <si>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</si>
  <si>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</si>
  <si>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</si>
  <si>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</si>
  <si>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</si>
  <si>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</si>
  <si>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</si>
  <si>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</si>
  <si>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</si>
  <si>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</si>
  <si>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</si>
  <si>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</si>
  <si>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</si>
  <si>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</si>
  <si>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</si>
  <si>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</si>
  <si>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</si>
  <si>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</si>
  <si>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</si>
  <si>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</si>
  <si>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</si>
  <si>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</si>
  <si>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</si>
  <si>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</si>
  <si>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</si>
  <si>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</si>
  <si>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</si>
  <si>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</si>
  <si>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</si>
  <si>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</si>
  <si>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</si>
  <si>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</si>
  <si>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</si>
  <si>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</si>
  <si>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</si>
  <si>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</si>
  <si>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</si>
  <si>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</si>
  <si>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</si>
  <si>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</si>
  <si>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</si>
  <si>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</si>
  <si>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</si>
  <si>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</si>
  <si>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</si>
  <si>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</si>
  <si>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</si>
  <si>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</si>
  <si>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</si>
  <si>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</si>
  <si>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</si>
  <si>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</si>
  <si>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</si>
  <si>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</si>
  <si>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</si>
  <si>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</si>
  <si>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</si>
  <si>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</si>
  <si>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</si>
  <si>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</si>
  <si>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</si>
  <si>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</si>
  <si>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</si>
  <si>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</si>
  <si>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</si>
  <si>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</si>
  <si>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</si>
  <si>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</si>
  <si>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</si>
  <si>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</si>
  <si>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</si>
  <si>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</si>
  <si>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</si>
  <si>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</si>
  <si>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</si>
  <si>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</si>
  <si>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</si>
  <si>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</si>
  <si>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</si>
  <si>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</si>
  <si>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</si>
  <si>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</si>
  <si>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</si>
  <si>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</si>
  <si>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</si>
  <si>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</si>
  <si>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</si>
  <si>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</si>
  <si>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</si>
  <si>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</si>
  <si>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</si>
  <si>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</si>
  <si>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</si>
  <si>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</si>
  <si>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</si>
  <si>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</si>
  <si>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</si>
  <si>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</si>
  <si>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</si>
  <si>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</si>
  <si>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</si>
  <si>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</si>
  <si>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</si>
  <si>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</si>
  <si>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</si>
  <si>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</si>
  <si>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</si>
  <si>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</si>
  <si>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</si>
  <si>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</si>
  <si>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</si>
  <si>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</si>
  <si>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</si>
  <si>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</si>
  <si>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</si>
  <si>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</si>
  <si>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</si>
  <si>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</si>
  <si>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</si>
  <si>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</si>
  <si>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</si>
  <si>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</si>
  <si>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</si>
  <si>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</si>
  <si>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</si>
  <si>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</si>
  <si>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</si>
  <si>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</si>
  <si>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</si>
  <si>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</si>
  <si>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</si>
  <si>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</si>
  <si>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</si>
  <si>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</si>
  <si>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</si>
  <si>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</si>
  <si>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</si>
  <si>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</si>
  <si>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</si>
  <si>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</si>
  <si>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</si>
  <si>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</si>
  <si>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</si>
  <si>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</si>
  <si>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</si>
  <si>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</si>
  <si>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</si>
  <si>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</si>
  <si>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</si>
  <si>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</si>
  <si>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</si>
  <si>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</si>
  <si>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</si>
  <si>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</si>
  <si>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</si>
  <si>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</si>
  <si>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</si>
  <si>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</si>
  <si>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</si>
  <si>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</si>
  <si>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</si>
  <si>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</si>
  <si>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</si>
  <si>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</si>
  <si>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</si>
  <si>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</si>
  <si>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</si>
  <si>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</si>
  <si>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</si>
  <si>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</si>
  <si>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</si>
  <si>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</si>
  <si>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</si>
  <si>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</si>
  <si>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</si>
  <si>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</si>
  <si>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</si>
  <si>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</si>
  <si>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</si>
  <si>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</si>
  <si>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</si>
  <si>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</si>
  <si>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</si>
  <si>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</si>
  <si>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</si>
  <si>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</si>
  <si>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</si>
  <si>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</si>
  <si>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</si>
  <si>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</si>
  <si>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</si>
  <si>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</si>
  <si>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</si>
  <si>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</si>
  <si>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</si>
  <si>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</si>
  <si>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</si>
  <si>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</si>
  <si>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</si>
  <si>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</si>
  <si>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</si>
  <si>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</si>
  <si>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</si>
  <si>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</si>
  <si>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</si>
  <si>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</si>
  <si>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</si>
  <si>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</si>
  <si>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</si>
  <si>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</si>
  <si>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</si>
  <si>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</si>
  <si>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</si>
  <si>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</si>
  <si>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</si>
  <si>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</si>
  <si>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</si>
  <si>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</si>
  <si>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</si>
  <si>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</si>
  <si>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</si>
  <si>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</si>
  <si>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</si>
  <si>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</si>
  <si>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</si>
  <si>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</si>
  <si>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</si>
  <si>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</si>
  <si>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</si>
  <si>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</si>
  <si>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</si>
  <si>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</si>
  <si>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</si>
  <si>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</si>
  <si>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</si>
  <si>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</si>
  <si>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</si>
  <si>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</si>
  <si>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</si>
  <si>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</si>
  <si>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</si>
  <si>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</si>
  <si>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</si>
  <si>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</si>
  <si>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</si>
  <si>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</si>
  <si>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</si>
  <si>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</si>
  <si>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</si>
  <si>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</si>
  <si>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</si>
  <si>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</si>
  <si>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</si>
  <si>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</si>
  <si>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</si>
  <si>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</si>
  <si>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</si>
  <si>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</si>
  <si>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</si>
  <si>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</si>
  <si>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</si>
  <si>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</si>
  <si>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</si>
  <si>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</si>
  <si>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</si>
  <si>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</si>
  <si>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</si>
  <si>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</si>
  <si>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</si>
  <si>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</si>
  <si>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</si>
  <si>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</si>
  <si>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</si>
  <si>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</si>
  <si>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</si>
  <si>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</si>
  <si>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</si>
  <si>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</si>
  <si>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</si>
  <si>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</si>
  <si>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</si>
  <si>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</si>
  <si>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</si>
  <si>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</si>
  <si>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</si>
  <si>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</si>
  <si>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</si>
  <si>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</si>
  <si>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</si>
  <si>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</si>
  <si>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</si>
  <si>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</si>
  <si>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</si>
  <si>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</si>
  <si>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</si>
  <si>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</si>
  <si>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</si>
  <si>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</si>
  <si>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</si>
  <si>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</si>
  <si>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</si>
  <si>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</si>
  <si>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</si>
  <si>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</si>
  <si>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</si>
  <si>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</si>
  <si>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</si>
  <si>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</si>
  <si>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</si>
  <si>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</si>
  <si>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</si>
  <si>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</si>
  <si>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</si>
  <si>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</si>
  <si>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</si>
  <si>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</si>
  <si>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</si>
  <si>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</si>
  <si>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</si>
  <si>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</si>
  <si>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</si>
  <si>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</si>
  <si>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</si>
  <si>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</si>
  <si>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</si>
  <si>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</si>
  <si>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</si>
  <si>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</si>
  <si>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</si>
  <si>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</si>
  <si>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</si>
  <si>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</si>
  <si>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</si>
  <si>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</si>
  <si>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</si>
  <si>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</si>
  <si>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</si>
  <si>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</si>
  <si>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</si>
  <si>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</si>
  <si>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</si>
  <si>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</si>
  <si>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</si>
  <si>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</si>
  <si>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</si>
  <si>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</si>
  <si>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</si>
  <si>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</si>
  <si>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</si>
  <si>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</si>
  <si>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</si>
  <si>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</si>
  <si>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</si>
  <si>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</si>
  <si>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</si>
  <si>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</si>
  <si>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</si>
  <si>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</si>
  <si>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</si>
  <si>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</si>
  <si>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</si>
  <si>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</si>
  <si>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</si>
  <si>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</si>
  <si>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</si>
  <si>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</si>
  <si>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</si>
  <si>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</si>
  <si>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</si>
  <si>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</si>
  <si>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</si>
  <si>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</si>
  <si>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</si>
  <si>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</si>
  <si>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</si>
  <si>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</si>
  <si>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</si>
  <si>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</si>
  <si>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</si>
  <si>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</si>
  <si>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</si>
  <si>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</si>
  <si>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</si>
  <si>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</si>
  <si>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</si>
  <si>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</si>
  <si>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</si>
  <si>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</si>
  <si>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</si>
  <si>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</si>
  <si>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</si>
  <si>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</si>
  <si>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</si>
  <si>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</si>
  <si>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</si>
  <si>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</si>
  <si>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</si>
  <si>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</si>
  <si>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</si>
  <si>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</si>
  <si>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</si>
  <si>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</si>
  <si>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</si>
  <si>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</si>
  <si>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</si>
  <si>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</si>
  <si>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</si>
  <si>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</si>
  <si>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</si>
  <si>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</si>
  <si>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</si>
  <si>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</si>
  <si>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</si>
  <si>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</si>
  <si>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</si>
  <si>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</si>
  <si>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</si>
  <si>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</si>
  <si>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</si>
  <si>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</si>
  <si>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</si>
  <si>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</si>
  <si>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</si>
  <si>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</si>
  <si>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</si>
  <si>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</si>
  <si>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</si>
  <si>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</si>
  <si>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</si>
  <si>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</si>
  <si>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</si>
  <si>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</si>
  <si>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</si>
  <si>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</si>
  <si>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</si>
  <si>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</si>
  <si>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</si>
  <si>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</si>
  <si>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</si>
  <si>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</si>
  <si>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</si>
  <si>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</si>
  <si>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</si>
  <si>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</si>
  <si>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</si>
  <si>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</si>
  <si>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</si>
  <si>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</si>
  <si>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</si>
  <si>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</si>
  <si>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</si>
  <si>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</si>
  <si>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</si>
  <si>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</si>
  <si>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</si>
  <si>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</si>
  <si>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</si>
  <si>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</si>
  <si>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</si>
  <si>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</si>
  <si>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</si>
  <si>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</si>
  <si>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</si>
  <si>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</si>
  <si>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</si>
  <si>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</si>
  <si>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</si>
  <si>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</si>
  <si>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</si>
  <si>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</si>
  <si>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</si>
  <si>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</si>
  <si>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</si>
  <si>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</si>
  <si>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</si>
  <si>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</si>
  <si>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</si>
  <si>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</si>
  <si>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</si>
  <si>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</si>
  <si>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</si>
  <si>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</si>
  <si>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</si>
  <si>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</si>
  <si>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</si>
  <si>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</si>
  <si>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</si>
  <si>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</si>
  <si>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</si>
  <si>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</si>
  <si>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</si>
  <si>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</si>
  <si>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</si>
  <si>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</si>
  <si>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</si>
  <si>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</si>
  <si>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</si>
  <si>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</si>
  <si>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</si>
  <si>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</si>
  <si>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</si>
  <si>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</si>
  <si>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</si>
  <si>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</si>
  <si>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</si>
  <si>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</si>
  <si>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</si>
  <si>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</si>
  <si>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</si>
  <si>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</si>
  <si>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</si>
  <si>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</si>
  <si>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</si>
  <si>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</si>
  <si>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</si>
  <si>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</si>
  <si>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</si>
  <si>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</si>
  <si>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</si>
  <si>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</si>
  <si>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</si>
  <si>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</si>
  <si>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</si>
  <si>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</si>
  <si>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</si>
  <si>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</si>
  <si>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</si>
  <si>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</si>
  <si>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</si>
  <si>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</si>
  <si>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</si>
  <si>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</si>
  <si>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</si>
  <si>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</si>
  <si>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</si>
  <si>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</si>
  <si>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</si>
  <si>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</si>
  <si>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</si>
  <si>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</si>
  <si>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</si>
  <si>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</si>
  <si>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</si>
  <si>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</si>
  <si>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</si>
  <si>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</si>
  <si>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</si>
  <si>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</si>
  <si>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</si>
  <si>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</si>
  <si>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</si>
  <si>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</si>
  <si>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</si>
  <si>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</si>
  <si>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</si>
  <si>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</si>
  <si>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</si>
  <si>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</si>
  <si>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</si>
  <si>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</si>
  <si>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</si>
  <si>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</si>
  <si>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</si>
  <si>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</si>
  <si>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</si>
  <si>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</si>
  <si>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</si>
  <si>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</si>
  <si>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</si>
  <si>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</si>
  <si>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</si>
  <si>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</si>
  <si>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</si>
  <si>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</si>
  <si>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</si>
  <si>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</si>
  <si>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</si>
  <si>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</si>
  <si>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</si>
  <si>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</si>
  <si>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</si>
  <si>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</si>
  <si>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</si>
  <si>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</si>
  <si>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</si>
  <si>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</si>
  <si>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</si>
  <si>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</si>
  <si>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</si>
  <si>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</si>
  <si>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</si>
  <si>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</si>
  <si>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</si>
  <si>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</si>
  <si>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</si>
  <si>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</si>
  <si>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</si>
  <si>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</si>
  <si>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</si>
  <si>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</si>
  <si>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</si>
  <si>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</si>
  <si>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</si>
  <si>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</si>
  <si>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</si>
  <si>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</si>
  <si>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</si>
  <si>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</si>
  <si>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</si>
  <si>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</si>
  <si>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</si>
  <si>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</si>
  <si>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</si>
  <si>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</si>
  <si>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</si>
  <si>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</si>
  <si>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</si>
  <si>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</si>
  <si>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</si>
  <si>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</si>
  <si>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</si>
  <si>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</si>
  <si>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</si>
  <si>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</si>
  <si>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</si>
  <si>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</si>
  <si>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</si>
  <si>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</si>
  <si>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</si>
  <si>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</si>
  <si>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</si>
  <si>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</si>
  <si>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</si>
  <si>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</si>
  <si>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</si>
  <si>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</si>
  <si>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</si>
  <si>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</si>
  <si>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</si>
  <si>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</si>
  <si>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</si>
  <si>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</si>
  <si>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</si>
  <si>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</si>
  <si>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</si>
  <si>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</si>
  <si>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</si>
  <si>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</si>
  <si>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</si>
  <si>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</si>
  <si>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</si>
  <si>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</si>
  <si>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</si>
  <si>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</si>
  <si>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</si>
  <si>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</si>
  <si>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</si>
  <si>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</si>
  <si>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</si>
  <si>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</si>
  <si>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</si>
  <si>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</si>
  <si>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</si>
  <si>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</si>
  <si>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</si>
  <si>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</si>
  <si>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</si>
  <si>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</si>
  <si>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</si>
  <si>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</si>
  <si>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</si>
  <si>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</si>
  <si>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</si>
  <si>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</si>
  <si>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</si>
  <si>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</si>
  <si>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</si>
  <si>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</si>
  <si>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</si>
  <si>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</si>
  <si>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</si>
  <si>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</si>
  <si>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</si>
  <si>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</si>
  <si>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</si>
  <si>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</si>
  <si>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</si>
  <si>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</si>
  <si>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</si>
  <si>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</si>
  <si>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</si>
  <si>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</si>
  <si>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</si>
  <si>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</si>
  <si>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</si>
  <si>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</si>
  <si>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</si>
  <si>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</si>
  <si>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</si>
  <si>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</si>
  <si>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</si>
  <si>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</si>
  <si>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</si>
  <si>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</si>
  <si>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</si>
  <si>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</si>
  <si>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</si>
  <si>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</si>
  <si>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</si>
  <si>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</si>
  <si>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</si>
  <si>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</si>
  <si>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</si>
  <si>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</si>
  <si>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</si>
  <si>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</si>
  <si>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</si>
  <si>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</si>
  <si>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</si>
  <si>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</si>
  <si>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</si>
  <si>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</si>
  <si>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</si>
  <si>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</si>
  <si>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</si>
  <si>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</si>
  <si>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</si>
  <si>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</si>
  <si>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</si>
  <si>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</si>
  <si>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</si>
  <si>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</si>
  <si>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</si>
  <si>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</si>
  <si>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</si>
  <si>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</si>
  <si>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</si>
  <si>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</si>
  <si>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</si>
  <si>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</si>
  <si>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</si>
  <si>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</si>
  <si>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</si>
  <si>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</si>
  <si>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</si>
  <si>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</si>
  <si>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</si>
  <si>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</si>
  <si>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</si>
  <si>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</si>
  <si>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</si>
  <si>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</si>
  <si>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</si>
  <si>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</si>
  <si>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</si>
  <si>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</si>
  <si>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</si>
  <si>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</si>
  <si>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</si>
  <si>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</si>
  <si>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</si>
  <si>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</si>
  <si>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</si>
  <si>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</si>
  <si>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</si>
  <si>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</si>
  <si>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</si>
  <si>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</si>
  <si>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</si>
  <si>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</si>
  <si>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</si>
  <si>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</si>
  <si>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</si>
  <si>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</si>
  <si>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</si>
  <si>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</si>
  <si>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</si>
  <si>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</si>
  <si>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</si>
  <si>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</si>
  <si>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</si>
  <si>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</si>
  <si>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</si>
  <si>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</si>
  <si>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</si>
  <si>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</si>
  <si>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</si>
  <si>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</si>
  <si>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</si>
  <si>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</si>
  <si>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</si>
  <si>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</si>
  <si>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</si>
  <si>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</si>
  <si>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</si>
  <si>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</si>
  <si>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</si>
  <si>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</si>
  <si>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</si>
  <si>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</si>
  <si>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</si>
  <si>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</si>
  <si>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</si>
  <si>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</si>
  <si>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</si>
  <si>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</si>
  <si>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</si>
  <si>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</si>
  <si>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</si>
  <si>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</si>
  <si>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</si>
  <si>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</si>
  <si>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</si>
  <si>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</si>
  <si>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</si>
  <si>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</si>
  <si>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</si>
  <si>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</si>
  <si>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</si>
  <si>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</si>
  <si>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</si>
  <si>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</si>
  <si>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</si>
  <si>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</si>
  <si>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</si>
  <si>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</si>
  <si>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</si>
  <si>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</si>
  <si>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</si>
  <si>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</si>
  <si>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</si>
  <si>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</si>
  <si>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</si>
  <si>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</si>
  <si>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</si>
  <si>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</si>
  <si>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</si>
  <si>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</si>
  <si>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</si>
  <si>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</si>
  <si>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</si>
  <si>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</si>
  <si>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</si>
  <si>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</si>
  <si>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</si>
  <si>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</si>
  <si>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</si>
  <si>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</si>
  <si>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</si>
  <si>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</si>
  <si>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</si>
  <si>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</si>
  <si>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</si>
  <si>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</si>
  <si>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</si>
  <si>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</si>
  <si>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</si>
  <si>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</si>
  <si>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</si>
  <si>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</si>
  <si>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</si>
  <si>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</si>
  <si>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</si>
  <si>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</si>
  <si>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</si>
  <si>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</si>
  <si>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</si>
  <si>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</si>
  <si>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</si>
  <si>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</si>
  <si>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</si>
  <si>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</si>
  <si>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</si>
  <si>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</si>
  <si>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</si>
  <si>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</si>
  <si>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</si>
  <si>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</si>
  <si>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</si>
  <si>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</si>
  <si>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</si>
  <si>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</si>
  <si>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</si>
  <si>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</si>
  <si>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</si>
  <si>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</si>
  <si>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</si>
  <si>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</si>
  <si>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</si>
  <si>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</si>
  <si>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</si>
  <si>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</si>
  <si>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</si>
  <si>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</si>
  <si>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</si>
  <si>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</si>
  <si>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</si>
  <si>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</si>
  <si>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</si>
  <si>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</si>
  <si>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</si>
  <si>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</si>
  <si>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</si>
  <si>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</si>
  <si>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</si>
  <si>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</si>
  <si>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</si>
  <si>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</si>
  <si>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</si>
  <si>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</si>
  <si>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</si>
  <si>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</si>
  <si>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</si>
  <si>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</si>
  <si>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</si>
  <si>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</si>
  <si>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</si>
  <si>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</si>
  <si>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</si>
  <si>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</si>
  <si>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</si>
  <si>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</si>
  <si>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</si>
  <si>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</si>
  <si>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</si>
  <si>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</si>
  <si>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</si>
  <si>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</si>
  <si>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</si>
  <si>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</si>
  <si>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</si>
  <si>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</si>
  <si>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</si>
  <si>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</si>
  <si>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</si>
  <si>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</si>
  <si>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</si>
  <si>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</si>
  <si>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</si>
  <si>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</si>
  <si>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</si>
  <si>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</si>
  <si>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</si>
  <si>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</si>
  <si>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</si>
  <si>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</si>
  <si>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</si>
  <si>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</si>
  <si>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</si>
  <si>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</si>
  <si>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</si>
  <si>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</si>
  <si>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</si>
  <si>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</si>
  <si>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</si>
  <si>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</si>
  <si>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</si>
  <si>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</si>
  <si>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</si>
  <si>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</si>
  <si>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</si>
  <si>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</si>
  <si>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</si>
  <si>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</si>
  <si>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</si>
  <si>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</si>
  <si>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</si>
  <si>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</si>
  <si>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</si>
  <si>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</si>
  <si>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</si>
  <si>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</si>
  <si>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</si>
  <si>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</si>
  <si>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</si>
  <si>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</si>
  <si>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</si>
  <si>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</si>
  <si>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</si>
  <si>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</si>
  <si>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</si>
  <si>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</si>
  <si>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</si>
  <si>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</si>
  <si>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</si>
  <si>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</si>
  <si>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</si>
  <si>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</si>
  <si>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</si>
  <si>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</si>
  <si>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</si>
  <si>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</si>
  <si>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</si>
  <si>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</si>
  <si>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</si>
  <si>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</si>
  <si>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</si>
  <si>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</si>
  <si>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</si>
  <si>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</si>
  <si>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</si>
  <si>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</si>
  <si>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</si>
  <si>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</si>
  <si>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</si>
  <si>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</si>
  <si>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</si>
  <si>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</si>
  <si>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</si>
  <si>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</si>
  <si>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</si>
  <si>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</si>
  <si>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</si>
  <si>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</si>
  <si>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</si>
  <si>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</si>
  <si>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</si>
  <si>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</si>
  <si>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</si>
  <si>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</si>
  <si>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</si>
  <si>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</si>
  <si>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</si>
  <si>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</si>
  <si>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</si>
  <si>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</si>
  <si>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</si>
  <si>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</si>
  <si>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</si>
  <si>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</si>
  <si>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</si>
  <si>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</si>
  <si>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</si>
  <si>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</si>
  <si>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</si>
  <si>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</si>
  <si>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</si>
  <si>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</si>
  <si>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</si>
  <si>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</si>
  <si>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</si>
  <si>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</si>
  <si>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</si>
  <si>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</si>
  <si>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</si>
  <si>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</si>
  <si>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</si>
  <si>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</si>
  <si>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</si>
  <si>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</si>
  <si>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</si>
  <si>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</si>
  <si>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</si>
  <si>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</si>
  <si>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</si>
  <si>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</si>
  <si>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</si>
  <si>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</si>
  <si>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</si>
  <si>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</si>
  <si>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</si>
  <si>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</si>
  <si>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</si>
  <si>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</si>
  <si>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</si>
  <si>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</si>
  <si>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</si>
  <si>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</si>
  <si>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</si>
  <si>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</si>
  <si>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</si>
  <si>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</si>
  <si>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</si>
  <si>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</si>
  <si>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</si>
  <si>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</si>
  <si>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</si>
  <si>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</si>
  <si>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</si>
  <si>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</si>
  <si>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</si>
  <si>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</si>
  <si>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</si>
  <si>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</si>
  <si>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</si>
  <si>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</si>
  <si>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</si>
  <si>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</si>
  <si>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</si>
  <si>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</si>
  <si>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</si>
  <si>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</si>
  <si>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</si>
  <si>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</si>
  <si>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</si>
  <si>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</si>
  <si>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</si>
  <si>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</si>
  <si>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</si>
  <si>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</si>
  <si>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</si>
  <si>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</si>
  <si>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</si>
  <si>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</si>
  <si>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</si>
  <si>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</si>
  <si>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</si>
  <si>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</si>
  <si>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</si>
  <si>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</si>
  <si>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</si>
  <si>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</si>
  <si>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</si>
  <si>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</si>
  <si>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</si>
  <si>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</si>
  <si>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</si>
  <si>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</si>
  <si>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</si>
  <si>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</si>
  <si>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</si>
  <si>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</si>
  <si>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</si>
  <si>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</si>
  <si>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</si>
  <si>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</si>
  <si>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</si>
  <si>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</si>
  <si>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</si>
  <si>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</si>
  <si>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</si>
  <si>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</si>
  <si>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</si>
  <si>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</si>
  <si>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</si>
  <si>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</si>
  <si>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</si>
  <si>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</si>
  <si>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</si>
  <si>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</si>
  <si>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</si>
  <si>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</si>
  <si>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</si>
  <si>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</si>
  <si>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</si>
  <si>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</si>
  <si>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</si>
  <si>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</si>
  <si>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</si>
  <si>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</si>
  <si>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</si>
  <si>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</si>
  <si>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</si>
  <si>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</si>
  <si>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</si>
  <si>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</si>
  <si>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</si>
  <si>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</si>
  <si>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</si>
  <si>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</si>
  <si>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</si>
  <si>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</si>
  <si>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</si>
  <si>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</si>
  <si>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</si>
  <si>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</si>
  <si>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</si>
  <si>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</si>
  <si>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</si>
  <si>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</si>
  <si>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</si>
  <si>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</si>
  <si>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</si>
  <si>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</si>
  <si>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</si>
  <si>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</si>
  <si>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</si>
  <si>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</si>
  <si>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</si>
  <si>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</si>
  <si>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</si>
  <si>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</si>
  <si>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</si>
  <si>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</si>
  <si>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</si>
  <si>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</si>
  <si>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</si>
  <si>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</si>
  <si>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</si>
  <si>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</si>
  <si>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</si>
  <si>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</si>
  <si>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</si>
  <si>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</si>
  <si>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</si>
  <si>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</si>
  <si>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</si>
  <si>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</si>
  <si>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</si>
  <si>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</si>
  <si>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</si>
  <si>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</si>
  <si>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</si>
  <si>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</si>
  <si>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</si>
  <si>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</si>
  <si>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</si>
  <si>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</si>
  <si>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</si>
  <si>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</si>
  <si>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</si>
  <si>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</si>
  <si>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</si>
  <si>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</si>
  <si>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</si>
  <si>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</si>
  <si>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</si>
  <si>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</si>
  <si>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</si>
  <si>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</si>
  <si>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</si>
  <si>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</si>
  <si>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</si>
  <si>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</si>
  <si>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</si>
  <si>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</si>
  <si>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</si>
  <si>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</si>
  <si>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</si>
  <si>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</si>
  <si>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</si>
  <si>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</si>
  <si>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</si>
  <si>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</si>
  <si>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</si>
  <si>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</si>
  <si>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</si>
  <si>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</si>
  <si>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</si>
  <si>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</si>
  <si>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</si>
  <si>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</si>
  <si>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</si>
  <si>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</si>
  <si>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</si>
  <si>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</si>
  <si>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</si>
  <si>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</si>
  <si>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</si>
  <si>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</si>
  <si>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</si>
  <si>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</si>
  <si>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</si>
  <si>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</si>
  <si>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</si>
  <si>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</si>
  <si>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</si>
  <si>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</si>
  <si>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</si>
  <si>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</si>
  <si>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</si>
  <si>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</si>
  <si>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</si>
  <si>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</si>
  <si>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</si>
  <si>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</si>
  <si>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</si>
  <si>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</si>
  <si>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</si>
  <si>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</si>
  <si>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</si>
  <si>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</si>
  <si>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</si>
  <si>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</si>
  <si>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</si>
  <si>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</si>
  <si>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</si>
  <si>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</si>
  <si>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</si>
  <si>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</si>
  <si>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</si>
  <si>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</si>
  <si>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</si>
  <si>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</si>
  <si>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</si>
  <si>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</si>
  <si>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</si>
  <si>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</si>
  <si>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</si>
  <si>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</si>
  <si>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</si>
  <si>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</si>
  <si>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</si>
  <si>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</si>
  <si>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</si>
  <si>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</si>
  <si>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</si>
  <si>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</si>
  <si>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</si>
  <si>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</si>
  <si>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</si>
  <si>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</si>
  <si>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</si>
  <si>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</si>
  <si>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</si>
  <si>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</si>
  <si>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</si>
  <si>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</si>
  <si>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</si>
  <si>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</si>
  <si>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</si>
  <si>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</si>
  <si>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</si>
  <si>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</si>
  <si>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</si>
  <si>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</si>
  <si>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</si>
  <si>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</si>
  <si>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</si>
  <si>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</si>
  <si>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</si>
  <si>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</si>
  <si>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</si>
  <si>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</si>
  <si>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</si>
  <si>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</si>
  <si>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</si>
  <si>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</si>
  <si>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</si>
  <si>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</si>
  <si>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</si>
  <si>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</si>
  <si>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</si>
  <si>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</si>
  <si>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</si>
  <si>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</si>
  <si>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</si>
  <si>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</si>
  <si>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</si>
  <si>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</si>
  <si>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</si>
  <si>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</si>
  <si>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</si>
  <si>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</si>
  <si>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</si>
  <si>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</si>
  <si>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</si>
  <si>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</si>
  <si>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</si>
  <si>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</si>
  <si>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</si>
  <si>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</si>
  <si>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</si>
  <si>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</si>
  <si>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</si>
  <si>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</si>
  <si>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</si>
  <si>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</si>
  <si>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</si>
  <si>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</si>
  <si>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</si>
  <si>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</si>
  <si>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</si>
  <si>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</si>
  <si>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</si>
  <si>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</si>
  <si>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</si>
  <si>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</si>
  <si>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</si>
  <si>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</si>
  <si>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</si>
  <si>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</si>
  <si>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</si>
  <si>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</si>
  <si>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</si>
  <si>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</si>
  <si>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</si>
  <si>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</si>
  <si>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</si>
  <si>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</si>
  <si>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</si>
  <si>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</si>
  <si>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</si>
  <si>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</si>
  <si>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</si>
  <si>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</si>
  <si>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</si>
  <si>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</si>
  <si>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</si>
  <si>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</si>
  <si>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</si>
  <si>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</si>
  <si>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</si>
  <si>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</si>
  <si>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</si>
  <si>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</si>
  <si>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</si>
  <si>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</si>
  <si>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</si>
  <si>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</si>
  <si>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</si>
  <si>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</si>
  <si>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</si>
  <si>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</si>
  <si>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</si>
  <si>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</si>
  <si>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</si>
  <si>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</si>
  <si>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</si>
  <si>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</si>
  <si>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</si>
  <si>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</si>
  <si>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</si>
  <si>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</si>
  <si>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</si>
  <si>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</si>
  <si>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</si>
  <si>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</si>
  <si>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</si>
  <si>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</si>
  <si>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</si>
  <si>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</si>
  <si>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</si>
  <si>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</si>
  <si>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</si>
  <si>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</si>
  <si>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</si>
  <si>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</si>
  <si>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</si>
  <si>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</si>
  <si>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</si>
  <si>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</si>
  <si>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</si>
  <si>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</si>
  <si>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</si>
  <si>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</si>
  <si>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</si>
  <si>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</si>
  <si>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</si>
  <si>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</si>
  <si>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</si>
  <si>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</si>
  <si>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</si>
  <si>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</si>
  <si>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</si>
  <si>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</si>
  <si>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</si>
  <si>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</si>
  <si>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</si>
  <si>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</si>
  <si>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</si>
  <si>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</si>
  <si>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</si>
  <si>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</si>
  <si>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</si>
  <si>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</si>
  <si>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</si>
  <si>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</si>
  <si>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</si>
  <si>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</si>
  <si>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</si>
  <si>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</si>
  <si>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</si>
  <si>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</si>
  <si>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</si>
  <si>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</si>
  <si>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</si>
  <si>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</si>
  <si>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</si>
  <si>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</si>
  <si>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</si>
  <si>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</si>
  <si>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</si>
  <si>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</si>
  <si>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</si>
  <si>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</si>
  <si>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</si>
  <si>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</si>
  <si>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</si>
  <si>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</si>
  <si>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</si>
  <si>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</si>
  <si>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</si>
  <si>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</si>
  <si>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</si>
  <si>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</si>
  <si>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</si>
  <si>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</si>
  <si>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</si>
  <si>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</si>
  <si>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</si>
  <si>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</si>
  <si>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</si>
  <si>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</si>
  <si>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</si>
  <si>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</si>
  <si>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</si>
  <si>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</si>
  <si>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</si>
  <si>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</si>
  <si>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</si>
  <si>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</si>
  <si>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</si>
  <si>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</si>
  <si>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</si>
  <si>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</si>
  <si>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</si>
  <si>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</si>
  <si>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</si>
  <si>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</si>
  <si>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</si>
  <si>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</si>
  <si>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</si>
  <si>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</si>
  <si>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</si>
  <si>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</si>
  <si>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</si>
  <si>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</si>
  <si>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</si>
  <si>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</si>
  <si>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</si>
  <si>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</si>
  <si>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</si>
  <si>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</si>
  <si>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</si>
  <si>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</si>
  <si>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</si>
  <si>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</si>
  <si>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</si>
  <si>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</si>
  <si>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</si>
  <si>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</si>
  <si>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</si>
  <si>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</si>
  <si>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</si>
  <si>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</si>
  <si>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</si>
  <si>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</si>
  <si>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</si>
  <si>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</si>
  <si>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</si>
  <si>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</si>
  <si>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</si>
  <si>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</si>
  <si>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</si>
  <si>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</si>
  <si>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</si>
  <si>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</si>
  <si>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</si>
  <si>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</si>
  <si>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</si>
  <si>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</si>
  <si>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</si>
  <si>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</si>
  <si>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</si>
  <si>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</si>
  <si>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</si>
  <si>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</si>
  <si>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</si>
  <si>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</si>
  <si>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</si>
  <si>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</si>
  <si>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</si>
  <si>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</si>
  <si>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</si>
  <si>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</si>
  <si>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</si>
  <si>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</si>
  <si>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</si>
  <si>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</si>
  <si>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</si>
  <si>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</si>
  <si>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</si>
  <si>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</si>
  <si>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</si>
  <si>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</si>
  <si>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</si>
  <si>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</si>
  <si>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</si>
  <si>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</si>
  <si>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</si>
  <si>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</si>
  <si>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</si>
  <si>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</si>
  <si>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</si>
  <si>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</si>
  <si>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</si>
  <si>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</si>
  <si>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</si>
  <si>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</si>
  <si>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</si>
  <si>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</si>
  <si>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</si>
  <si>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</si>
  <si>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</si>
  <si>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</si>
  <si>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</si>
  <si>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</si>
  <si>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</si>
  <si>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</si>
  <si>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</si>
  <si>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</si>
  <si>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</si>
  <si>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</si>
  <si>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</si>
  <si>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</si>
  <si>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</si>
  <si>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</si>
  <si>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</si>
  <si>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</si>
  <si>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</si>
  <si>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</si>
  <si>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</si>
  <si>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</si>
  <si>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</si>
  <si>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</si>
  <si>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</si>
  <si>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</si>
  <si>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</si>
  <si>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</si>
  <si>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</si>
  <si>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</si>
  <si>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</si>
  <si>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</si>
  <si>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</si>
  <si>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</si>
  <si>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</si>
  <si>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</si>
  <si>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</si>
  <si>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</si>
  <si>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</si>
  <si>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</si>
  <si>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</si>
  <si>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</si>
  <si>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</si>
  <si>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</si>
  <si>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</si>
  <si>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</si>
  <si>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</si>
  <si>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</si>
  <si>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</si>
  <si>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</si>
  <si>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</si>
  <si>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</si>
  <si>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</si>
  <si>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</si>
  <si>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</si>
  <si>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</si>
  <si>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</si>
  <si>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</si>
  <si>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</si>
  <si>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</si>
  <si>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</si>
  <si>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</si>
  <si>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</si>
  <si>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</si>
  <si>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</si>
  <si>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</si>
  <si>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</si>
  <si>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</si>
  <si>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</si>
  <si>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</si>
  <si>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</si>
  <si>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</si>
  <si>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</si>
  <si>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</si>
  <si>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</si>
  <si>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</si>
  <si>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</si>
  <si>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</si>
  <si>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</si>
  <si>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</si>
  <si>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</si>
  <si>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</si>
  <si>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</si>
  <si>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</si>
  <si>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</si>
  <si>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</si>
  <si>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</si>
  <si>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</si>
  <si>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</si>
  <si>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</si>
  <si>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</si>
  <si>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</si>
  <si>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</si>
  <si>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</si>
  <si>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</si>
  <si>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</si>
  <si>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</si>
  <si>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</si>
  <si>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</si>
  <si>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</si>
  <si>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</si>
  <si>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</si>
  <si>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</si>
  <si>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</si>
  <si>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</si>
  <si>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</si>
  <si>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</si>
  <si>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</si>
  <si>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</si>
  <si>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</si>
  <si>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</si>
  <si>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</si>
  <si>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</si>
  <si>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</si>
  <si>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</si>
  <si>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</si>
  <si>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</si>
  <si>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</si>
  <si>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</si>
  <si>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</si>
  <si>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</si>
  <si>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</si>
  <si>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</si>
  <si>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</si>
  <si>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</si>
  <si>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</si>
  <si>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</si>
  <si>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</si>
  <si>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</si>
  <si>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</si>
  <si>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</si>
  <si>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</si>
  <si>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</si>
  <si>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</si>
  <si>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</si>
  <si>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</si>
  <si>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</si>
  <si>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</si>
  <si>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</si>
  <si>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</si>
  <si>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</si>
  <si>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</si>
  <si>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</si>
  <si>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</si>
  <si>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</si>
  <si>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</si>
  <si>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</si>
  <si>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</si>
  <si>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</si>
  <si>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</si>
  <si>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</si>
  <si>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</si>
  <si>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</si>
  <si>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</si>
  <si>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</si>
  <si>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</si>
  <si>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</si>
  <si>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</si>
  <si>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</si>
  <si>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</si>
  <si>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</si>
  <si>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</si>
  <si>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</si>
  <si>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</si>
  <si>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</si>
  <si>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</si>
  <si>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</si>
  <si>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</si>
  <si>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</si>
  <si>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</si>
  <si>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</si>
  <si>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</si>
  <si>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</si>
  <si>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</si>
  <si>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</si>
  <si>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</si>
  <si>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</si>
  <si>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</si>
  <si>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</si>
  <si>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</si>
  <si>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</si>
  <si>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</si>
  <si>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</si>
  <si>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</si>
  <si>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</si>
  <si>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</si>
  <si>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</si>
  <si>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</si>
  <si>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</si>
  <si>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</si>
  <si>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</si>
  <si>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</si>
  <si>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</si>
  <si>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</si>
  <si>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</si>
  <si>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</si>
  <si>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</si>
  <si>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</si>
  <si>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</si>
  <si>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</si>
  <si>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</si>
  <si>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</si>
  <si>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</si>
  <si>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</si>
  <si>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</si>
  <si>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</si>
  <si>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</si>
  <si>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</si>
  <si>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</si>
  <si>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</si>
  <si>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</si>
  <si>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</si>
  <si>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</si>
  <si>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</si>
  <si>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</si>
  <si>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</si>
  <si>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</si>
  <si>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</si>
  <si>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</si>
  <si>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</si>
  <si>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</si>
  <si>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</si>
  <si>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</si>
  <si>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</si>
  <si>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</si>
  <si>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</si>
  <si>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</si>
  <si>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</si>
  <si>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</si>
  <si>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</si>
  <si>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</si>
  <si>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</si>
  <si>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</si>
  <si>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</si>
  <si>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</si>
  <si>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</si>
  <si>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</si>
  <si>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</si>
  <si>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</si>
  <si>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</si>
  <si>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</si>
  <si>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</si>
  <si>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</si>
  <si>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</si>
  <si>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</si>
  <si>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</si>
  <si>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</si>
  <si>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</si>
  <si>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</si>
  <si>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</si>
  <si>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</si>
  <si>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</si>
  <si>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</si>
  <si>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</si>
  <si>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</si>
  <si>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</si>
  <si>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</si>
  <si>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</si>
  <si>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</si>
  <si>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</si>
  <si>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</si>
  <si>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</si>
  <si>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</si>
  <si>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</si>
  <si>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</si>
  <si>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</si>
  <si>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</si>
  <si>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</si>
  <si>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</si>
  <si>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</si>
  <si>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</si>
  <si>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</si>
  <si>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</si>
  <si>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</si>
  <si>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</si>
  <si>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</si>
  <si>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</si>
  <si>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</si>
  <si>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</si>
  <si>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</si>
  <si>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</si>
  <si>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</si>
  <si>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</si>
  <si>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</si>
  <si>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</si>
  <si>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</si>
  <si>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</si>
  <si>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</si>
  <si>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</si>
  <si>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</si>
  <si>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</si>
  <si>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</si>
  <si>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</si>
  <si>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</si>
  <si>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</si>
  <si>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</si>
  <si>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</si>
  <si>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</si>
  <si>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</si>
  <si>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</si>
  <si>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</si>
  <si>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</si>
  <si>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</si>
  <si>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</si>
  <si>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</si>
  <si>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</si>
  <si>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</si>
  <si>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</si>
  <si>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</si>
  <si>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</si>
  <si>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</si>
  <si>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</si>
  <si>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</si>
  <si>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</si>
  <si>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</si>
  <si>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</si>
  <si>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</si>
  <si>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</si>
  <si>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</si>
  <si>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</si>
  <si>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</si>
  <si>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</si>
  <si>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</si>
  <si>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</si>
  <si>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</si>
  <si>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</si>
  <si>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</si>
  <si>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</si>
  <si>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</si>
  <si>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</si>
  <si>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</si>
  <si>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</si>
  <si>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</si>
  <si>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</si>
  <si>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</si>
  <si>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</si>
  <si>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</si>
  <si>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</si>
  <si>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</si>
  <si>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</si>
  <si>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</si>
  <si>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</si>
  <si>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</si>
  <si>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</si>
  <si>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</si>
  <si>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</si>
  <si>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</si>
  <si>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</si>
  <si>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</si>
  <si>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</si>
  <si>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</si>
  <si>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</si>
  <si>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</si>
  <si>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</si>
  <si>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</si>
  <si>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</si>
  <si>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</si>
  <si>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</si>
  <si>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</si>
  <si>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</si>
  <si>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</si>
  <si>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</si>
  <si>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</si>
  <si>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</si>
  <si>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</si>
  <si>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</si>
  <si>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</si>
  <si>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</si>
  <si>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</si>
  <si>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</si>
  <si>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</si>
  <si>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</si>
  <si>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</si>
  <si>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</si>
  <si>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</si>
  <si>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</si>
  <si>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</si>
  <si>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</si>
  <si>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</si>
  <si>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</si>
  <si>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</si>
  <si>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</si>
  <si>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</si>
  <si>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</si>
  <si>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</si>
  <si>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</si>
  <si>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</si>
  <si>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</si>
  <si>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</si>
  <si>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</si>
  <si>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</si>
  <si>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</si>
  <si>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</si>
  <si>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</si>
  <si>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</si>
  <si>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</si>
  <si>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</si>
  <si>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</si>
  <si>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</si>
  <si>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</si>
  <si>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</si>
  <si>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</si>
  <si>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</si>
  <si>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</si>
  <si>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</si>
  <si>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</si>
  <si>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</si>
  <si>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</si>
  <si>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</si>
  <si>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</si>
  <si>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</si>
  <si>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</si>
  <si>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</si>
  <si>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</si>
  <si>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</si>
  <si>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</si>
  <si>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</si>
  <si>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</si>
  <si>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</si>
  <si>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</si>
  <si>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</si>
  <si>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</si>
  <si>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</si>
  <si>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</si>
  <si>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</si>
  <si>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</si>
  <si>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</si>
  <si>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</si>
  <si>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</si>
  <si>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</si>
  <si>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</si>
  <si>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</si>
  <si>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</si>
  <si>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</si>
  <si>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</si>
  <si>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</si>
  <si>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</si>
  <si>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</si>
  <si>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</si>
  <si>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</si>
  <si>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</si>
  <si>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</si>
  <si>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</si>
  <si>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</si>
  <si>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</si>
  <si>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</si>
  <si>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</si>
  <si>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</si>
  <si>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</si>
  <si>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</si>
  <si>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</si>
  <si>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</si>
  <si>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</si>
  <si>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</si>
  <si>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</si>
  <si>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</si>
  <si>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</si>
  <si>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</si>
  <si>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</si>
  <si>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</si>
  <si>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</si>
  <si>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</si>
  <si>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</si>
  <si>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</si>
  <si>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</si>
  <si>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</si>
  <si>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</si>
  <si>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</si>
  <si>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</si>
  <si>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</si>
  <si>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</si>
  <si>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</si>
  <si>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</si>
  <si>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</si>
  <si>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</si>
  <si>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</si>
  <si>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</si>
  <si>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</si>
  <si>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</si>
  <si>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</si>
  <si>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</si>
  <si>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</si>
  <si>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</si>
  <si>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</si>
  <si>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</si>
  <si>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</si>
  <si>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</si>
  <si>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</si>
  <si>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</si>
  <si>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</si>
  <si>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</si>
  <si>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</si>
  <si>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</si>
  <si>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</si>
  <si>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</si>
  <si>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</si>
  <si>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</si>
  <si>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</si>
  <si>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</si>
  <si>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</si>
  <si>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</si>
  <si>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</si>
  <si>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</si>
  <si>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</si>
  <si>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</si>
  <si>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</si>
  <si>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</si>
  <si>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</si>
  <si>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</si>
  <si>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</si>
  <si>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</si>
  <si>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</si>
  <si>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</si>
  <si>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</si>
  <si>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</si>
  <si>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</si>
  <si>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</si>
  <si>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</si>
  <si>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</si>
  <si>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</si>
  <si>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</si>
  <si>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</si>
  <si>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</si>
  <si>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</si>
  <si>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</si>
  <si>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</si>
  <si>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</si>
  <si>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</si>
  <si>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</si>
  <si>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</si>
  <si>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</si>
  <si>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</si>
  <si>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</si>
  <si>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</si>
  <si>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</si>
  <si>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</si>
  <si>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</si>
  <si>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</si>
  <si>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</si>
  <si>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</si>
  <si>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</si>
  <si>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</si>
  <si>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</si>
  <si>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</si>
  <si>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</si>
  <si>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</si>
  <si>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</si>
  <si>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</si>
  <si>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</si>
  <si>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</si>
  <si>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</si>
  <si>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</si>
  <si>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</si>
  <si>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</si>
  <si>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</si>
  <si>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</si>
  <si>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</si>
  <si>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</si>
  <si>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</si>
  <si>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</si>
  <si>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</si>
  <si>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</si>
  <si>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</si>
  <si>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</si>
  <si>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</si>
  <si>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</si>
  <si>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</si>
  <si>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</si>
  <si>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</si>
  <si>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</si>
  <si>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</si>
  <si>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</si>
  <si>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</si>
  <si>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</si>
  <si>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</si>
  <si>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</si>
  <si>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</si>
  <si>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</si>
  <si>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</si>
  <si>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</si>
  <si>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</si>
  <si>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</si>
  <si>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</si>
  <si>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</si>
  <si>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</si>
  <si>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</si>
  <si>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</si>
  <si>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</si>
  <si>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</si>
  <si>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</si>
  <si>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</si>
  <si>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</si>
  <si>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</si>
  <si>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</si>
  <si>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</si>
  <si>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</si>
  <si>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</si>
  <si>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</si>
  <si>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</si>
  <si>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</si>
  <si>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</si>
  <si>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</si>
  <si>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</si>
  <si>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</si>
  <si>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</si>
  <si>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</si>
  <si>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</si>
  <si>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</si>
  <si>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</si>
  <si>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</si>
  <si>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</si>
  <si>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</si>
  <si>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</si>
  <si>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</si>
  <si>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</si>
  <si>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</si>
  <si>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</si>
  <si>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</si>
  <si>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</si>
  <si>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</si>
  <si>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</si>
  <si>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</si>
  <si>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</si>
  <si>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</si>
  <si>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</si>
  <si>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</si>
  <si>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</si>
  <si>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</si>
  <si>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</si>
  <si>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</si>
  <si>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</si>
  <si>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</si>
  <si>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</si>
  <si>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</si>
  <si>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</si>
  <si>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</si>
  <si>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</si>
  <si>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</si>
  <si>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</si>
  <si>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</si>
  <si>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</si>
  <si>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</si>
  <si>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</si>
  <si>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</si>
  <si>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</si>
  <si>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</si>
  <si>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</si>
  <si>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</si>
  <si>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</si>
  <si>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</si>
  <si>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</si>
  <si>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</si>
  <si>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</si>
  <si>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</si>
  <si>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</si>
  <si>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</si>
  <si>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</si>
  <si>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</si>
  <si>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</si>
  <si>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</si>
  <si>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</si>
  <si>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</si>
  <si>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</si>
  <si>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</si>
  <si>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</si>
  <si>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</si>
  <si>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</si>
  <si>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</si>
  <si>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</si>
  <si>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</si>
  <si>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</si>
  <si>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</si>
  <si>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</si>
  <si>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</si>
  <si>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</si>
  <si>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</si>
  <si>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</si>
  <si>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</si>
  <si>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</si>
  <si>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</si>
  <si>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</si>
  <si>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</si>
  <si>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</si>
  <si>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</si>
  <si>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</si>
  <si>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</si>
  <si>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</si>
  <si>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</si>
  <si>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</si>
  <si>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</si>
  <si>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</si>
  <si>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</si>
  <si>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</si>
  <si>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</si>
  <si>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</si>
  <si>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</si>
  <si>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</si>
  <si>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</si>
  <si>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</si>
  <si>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</si>
  <si>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</si>
  <si>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</si>
  <si>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</si>
  <si>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</si>
  <si>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</si>
  <si>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</si>
  <si>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</si>
  <si>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</si>
  <si>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</si>
  <si>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</si>
  <si>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</si>
  <si>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</si>
  <si>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</si>
  <si>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</si>
  <si>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</si>
  <si>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</si>
  <si>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</si>
  <si>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</si>
  <si>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</si>
  <si>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</si>
  <si>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</si>
  <si>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</si>
  <si>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</si>
  <si>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</si>
  <si>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</si>
  <si>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</si>
  <si>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</si>
  <si>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</si>
  <si>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</si>
  <si>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</si>
  <si>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</si>
  <si>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</si>
  <si>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</si>
  <si>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</si>
  <si>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</si>
  <si>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</si>
  <si>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</si>
  <si>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</si>
  <si>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</si>
  <si>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</si>
  <si>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</si>
  <si>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</si>
  <si>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</si>
  <si>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</si>
  <si>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</si>
  <si>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</si>
  <si>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</si>
  <si>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</si>
  <si>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</si>
  <si>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</si>
  <si>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</si>
  <si>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</si>
  <si>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</si>
  <si>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</si>
  <si>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</si>
  <si>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</si>
  <si>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</si>
  <si>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</si>
  <si>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</si>
  <si>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</si>
  <si>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</si>
  <si>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</si>
  <si>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</si>
  <si>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</si>
  <si>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</si>
  <si>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</si>
  <si>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</si>
  <si>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</si>
  <si>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</si>
  <si>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</si>
  <si>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</si>
  <si>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</si>
  <si>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</si>
  <si>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</si>
  <si>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</si>
  <si>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</si>
  <si>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</si>
  <si>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</si>
  <si>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</si>
  <si>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</si>
  <si>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</si>
  <si>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</si>
  <si>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</si>
  <si>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</si>
  <si>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</si>
  <si>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</si>
  <si>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</si>
  <si>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</si>
  <si>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</si>
  <si>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</si>
  <si>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</si>
  <si>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</si>
  <si>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</si>
  <si>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</si>
  <si>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</si>
  <si>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</si>
  <si>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</si>
  <si>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</si>
  <si>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</si>
  <si>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</si>
  <si>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</si>
  <si>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</si>
  <si>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</si>
  <si>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</si>
  <si>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</si>
  <si>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</si>
  <si>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</si>
  <si>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</si>
  <si>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</si>
  <si>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</si>
  <si>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</si>
  <si>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</si>
  <si>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</si>
  <si>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</si>
  <si>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</si>
  <si>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</si>
  <si>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</si>
  <si>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</si>
  <si>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</si>
  <si>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</si>
  <si>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</si>
  <si>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</si>
  <si>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</si>
  <si>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</si>
  <si>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</si>
  <si>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</si>
  <si>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</si>
  <si>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</si>
  <si>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</si>
  <si>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</si>
  <si>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</si>
  <si>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</si>
  <si>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</si>
  <si>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</si>
  <si>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</si>
  <si>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</si>
  <si>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</si>
  <si>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</si>
  <si>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</si>
  <si>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</si>
  <si>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</si>
  <si>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</si>
  <si>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</si>
  <si>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</si>
  <si>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</si>
  <si>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</si>
  <si>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</si>
  <si>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</si>
  <si>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</si>
  <si>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</si>
  <si>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</si>
  <si>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</si>
  <si>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</si>
  <si>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</si>
  <si>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</si>
  <si>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</si>
  <si>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</si>
  <si>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</si>
  <si>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</si>
  <si>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</si>
  <si>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</si>
  <si>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</si>
  <si>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</si>
  <si>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</si>
  <si>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</si>
  <si>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</si>
  <si>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</si>
  <si>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</si>
  <si>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</si>
  <si>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</si>
  <si>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</si>
  <si>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</si>
  <si>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</si>
  <si>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</si>
  <si>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</si>
  <si>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</si>
  <si>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</si>
  <si>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</si>
  <si>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</si>
  <si>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</si>
  <si>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</si>
  <si>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</si>
  <si>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</si>
  <si>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</si>
  <si>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</si>
  <si>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</si>
  <si>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</si>
  <si>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</si>
  <si>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</si>
  <si>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</si>
  <si>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</si>
  <si>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</si>
  <si>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</si>
  <si>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</si>
  <si>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</si>
  <si>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</si>
  <si>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</si>
  <si>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</si>
  <si>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</si>
  <si>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</si>
  <si>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</si>
  <si>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</si>
  <si>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</si>
  <si>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</si>
  <si>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</si>
  <si>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</si>
  <si>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</si>
  <si>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</si>
  <si>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</si>
  <si>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</si>
  <si>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</si>
  <si>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</si>
  <si>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</si>
  <si>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</si>
  <si>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</si>
  <si>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</si>
  <si>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</si>
  <si>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</si>
  <si>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</si>
  <si>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</si>
  <si>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</si>
  <si>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</si>
  <si>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</si>
  <si>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</si>
  <si>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</si>
  <si>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</si>
  <si>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</si>
  <si>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</si>
  <si>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</si>
  <si>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</si>
  <si>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</si>
  <si>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</si>
  <si>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</si>
  <si>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</si>
  <si>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</si>
  <si>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</si>
  <si>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</si>
  <si>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</si>
  <si>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</si>
  <si>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</si>
  <si>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</si>
  <si>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</si>
  <si>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</si>
  <si>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</si>
  <si>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</si>
  <si>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</si>
  <si>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</si>
  <si>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</si>
  <si>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</si>
  <si>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</si>
  <si>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</si>
  <si>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</si>
  <si>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</si>
  <si>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</si>
  <si>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</si>
  <si>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</si>
  <si>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</si>
  <si>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</si>
  <si>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</si>
  <si>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</si>
  <si>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</si>
  <si>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</si>
  <si>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</si>
  <si>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</si>
  <si>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</si>
  <si>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</si>
  <si>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</si>
  <si>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</si>
  <si>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</si>
  <si>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</si>
  <si>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</si>
  <si>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</si>
  <si>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</si>
  <si>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</si>
  <si>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</si>
  <si>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</si>
  <si>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</si>
  <si>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</si>
  <si>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</si>
  <si>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</si>
  <si>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</si>
  <si>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</si>
  <si>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</si>
  <si>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</si>
  <si>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</si>
  <si>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</si>
  <si>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</si>
  <si>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</si>
  <si>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</si>
  <si>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</si>
  <si>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</si>
  <si>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</si>
  <si>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</si>
  <si>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</si>
  <si>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</si>
  <si>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</si>
  <si>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</si>
  <si>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</si>
  <si>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</si>
  <si>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</si>
  <si>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</si>
  <si>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</si>
  <si>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</si>
  <si>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</si>
  <si>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</si>
  <si>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</si>
  <si>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</si>
  <si>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</si>
  <si>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</si>
  <si>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</si>
  <si>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</si>
  <si>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</si>
  <si>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</si>
  <si>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</si>
  <si>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</si>
  <si>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</si>
  <si>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</si>
  <si>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</si>
  <si>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</si>
  <si>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</si>
  <si>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</si>
  <si>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</si>
  <si>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</si>
  <si>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</si>
  <si>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</si>
  <si>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</si>
  <si>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</si>
  <si>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</si>
  <si>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</si>
  <si>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</si>
  <si>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</si>
  <si>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</si>
  <si>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</si>
  <si>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</si>
  <si>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</si>
  <si>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</si>
  <si>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</si>
  <si>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</si>
  <si>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</si>
  <si>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</si>
  <si>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</si>
  <si>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</si>
  <si>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</si>
  <si>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</si>
  <si>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</si>
  <si>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</si>
  <si>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</si>
  <si>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</si>
  <si>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</si>
  <si>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</si>
  <si>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</si>
  <si>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</si>
  <si>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</si>
  <si>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</si>
  <si>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</si>
  <si>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</si>
  <si>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</si>
  <si>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</si>
  <si>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</si>
  <si>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</si>
  <si>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</si>
  <si>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</si>
  <si>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</si>
  <si>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</si>
  <si>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</si>
  <si>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</si>
  <si>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</si>
  <si>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</si>
  <si>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</si>
  <si>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</si>
  <si>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</si>
  <si>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</si>
  <si>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</si>
  <si>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</si>
  <si>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</si>
  <si>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</si>
  <si>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</si>
  <si>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</si>
  <si>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</si>
  <si>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</si>
  <si>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</si>
  <si>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</si>
  <si>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</si>
  <si>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</si>
  <si>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</si>
  <si>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</si>
  <si>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</si>
  <si>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</si>
  <si>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</si>
  <si>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</si>
  <si>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</si>
  <si>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</si>
  <si>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</si>
  <si>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</si>
  <si>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</si>
  <si>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</si>
  <si>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</si>
  <si>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</si>
  <si>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</si>
  <si>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</si>
  <si>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</si>
  <si>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</si>
  <si>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</si>
  <si>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</si>
  <si>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</si>
  <si>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</si>
  <si>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</si>
  <si>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</si>
  <si>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</si>
  <si>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</si>
  <si>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</si>
  <si>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</si>
  <si>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</si>
  <si>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</si>
  <si>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</si>
  <si>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</si>
  <si>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</si>
  <si>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</si>
  <si>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</si>
  <si>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</si>
  <si>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</si>
  <si>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</si>
  <si>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</si>
  <si>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</si>
  <si>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</si>
  <si>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</si>
  <si>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</si>
  <si>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</si>
  <si>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</si>
  <si>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</si>
  <si>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</si>
  <si>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</si>
  <si>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</si>
  <si>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</si>
  <si>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</si>
  <si>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</si>
  <si>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</si>
  <si>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</si>
  <si>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</si>
  <si>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</si>
  <si>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</si>
  <si>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</si>
  <si>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</si>
  <si>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</si>
  <si>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</si>
  <si>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</si>
  <si>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</si>
  <si>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</si>
  <si>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</si>
  <si>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</si>
  <si>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</si>
  <si>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</si>
  <si>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</si>
  <si>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</si>
  <si>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</si>
  <si>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</si>
  <si>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</si>
  <si>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</si>
  <si>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</si>
  <si>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</si>
  <si>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</si>
  <si>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</si>
  <si>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</si>
  <si>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</si>
  <si>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</si>
  <si>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</si>
  <si>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</si>
  <si>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</si>
  <si>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</si>
  <si>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</si>
  <si>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</si>
  <si>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</si>
  <si>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</si>
  <si>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</si>
  <si>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</si>
  <si>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</si>
  <si>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</si>
  <si>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</si>
  <si>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</si>
  <si>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</si>
  <si>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</si>
  <si>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</si>
  <si>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</si>
  <si>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</si>
  <si>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</si>
  <si>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</si>
  <si>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</si>
  <si>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</si>
  <si>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</si>
  <si>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</si>
  <si>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</si>
  <si>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</si>
  <si>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</si>
  <si>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</si>
  <si>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</si>
  <si>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</si>
  <si>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</si>
  <si>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</si>
  <si>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</si>
  <si>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</si>
  <si>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</si>
  <si>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</si>
  <si>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</si>
  <si>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</si>
  <si>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</si>
  <si>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</si>
  <si>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</si>
  <si>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</si>
  <si>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</si>
  <si>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</si>
  <si>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</si>
  <si>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</si>
  <si>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</si>
  <si>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</si>
  <si>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</si>
  <si>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</si>
  <si>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</si>
  <si>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</si>
  <si>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</si>
  <si>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</si>
  <si>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</si>
  <si>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</si>
  <si>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</si>
  <si>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</si>
  <si>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</si>
  <si>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</si>
  <si>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</si>
  <si>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</si>
  <si>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</si>
  <si>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</si>
  <si>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</si>
  <si>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</si>
  <si>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</si>
  <si>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</si>
  <si>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</si>
  <si>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</si>
  <si>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</si>
  <si>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</si>
  <si>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</si>
  <si>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</si>
  <si>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</si>
  <si>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</si>
  <si>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</si>
  <si>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</si>
  <si>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</si>
  <si>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</si>
  <si>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</si>
  <si>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</si>
  <si>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</si>
  <si>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</si>
  <si>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</si>
  <si>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</si>
  <si>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</si>
  <si>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</si>
  <si>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</si>
  <si>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</si>
  <si>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</si>
  <si>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</si>
  <si>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</si>
  <si>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</si>
  <si>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</si>
  <si>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</si>
  <si>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</si>
  <si>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</si>
  <si>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</si>
  <si>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</si>
  <si>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</si>
  <si>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</si>
  <si>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</si>
  <si>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</si>
  <si>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</si>
  <si>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</si>
  <si>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</si>
  <si>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</si>
  <si>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</si>
  <si>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</si>
  <si>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</si>
  <si>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</si>
  <si>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</si>
  <si>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</si>
  <si>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</si>
  <si>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</si>
  <si>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</si>
  <si>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</si>
  <si>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</si>
  <si>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</si>
  <si>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</si>
  <si>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</si>
  <si>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</si>
  <si>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</si>
  <si>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</si>
  <si>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</si>
  <si>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</si>
  <si>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</si>
  <si>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</si>
  <si>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</si>
  <si>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</si>
  <si>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</si>
  <si>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</si>
  <si>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</si>
  <si>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</si>
  <si>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</si>
  <si>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</si>
  <si>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</si>
  <si>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</si>
  <si>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</si>
  <si>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</si>
  <si>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</si>
  <si>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</si>
  <si>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</si>
  <si>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</si>
  <si>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</si>
  <si>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</si>
  <si>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</si>
  <si>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</si>
  <si>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</si>
  <si>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</si>
  <si>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</si>
  <si>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</si>
  <si>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</si>
  <si>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</si>
  <si>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</si>
  <si>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</si>
  <si>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</si>
  <si>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</si>
  <si>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</si>
  <si>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</si>
  <si>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</si>
  <si>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</si>
  <si>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</si>
  <si>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</si>
  <si>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</si>
  <si>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</si>
  <si>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</si>
  <si>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</si>
  <si>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</si>
  <si>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</si>
  <si>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</si>
  <si>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</si>
  <si>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</si>
  <si>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</si>
  <si>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</si>
  <si>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</si>
  <si>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</si>
  <si>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</si>
  <si>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</si>
  <si>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</si>
  <si>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</si>
  <si>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</si>
  <si>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</si>
  <si>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</si>
  <si>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</si>
  <si>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</si>
  <si>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</si>
  <si>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</si>
  <si>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</si>
  <si>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</si>
  <si>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</si>
  <si>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</si>
  <si>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</si>
  <si>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</si>
  <si>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</si>
  <si>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</si>
  <si>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</si>
  <si>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</si>
  <si>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</si>
  <si>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</si>
  <si>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</si>
  <si>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</si>
  <si>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</si>
  <si>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</si>
  <si>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</si>
  <si>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</si>
  <si>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</si>
  <si>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</si>
  <si>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</si>
  <si>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</si>
  <si>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</si>
  <si>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</si>
  <si>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</si>
  <si>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</si>
  <si>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</si>
  <si>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</si>
  <si>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</si>
  <si>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</si>
  <si>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</si>
  <si>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</si>
  <si>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</si>
  <si>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</si>
  <si>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</si>
  <si>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</si>
  <si>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</si>
  <si>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</si>
  <si>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</si>
  <si>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</si>
  <si>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</si>
  <si>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</si>
  <si>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</si>
  <si>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</si>
  <si>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</si>
  <si>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</si>
  <si>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</si>
  <si>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</si>
  <si>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</si>
  <si>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</si>
  <si>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</si>
  <si>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</si>
  <si>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</si>
  <si>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</si>
  <si>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</si>
  <si>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</si>
  <si>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</si>
  <si>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</si>
  <si>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</si>
  <si>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</si>
  <si>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</si>
  <si>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</si>
  <si>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</si>
  <si>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</si>
  <si>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</si>
  <si>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</si>
  <si>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</si>
  <si>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</si>
  <si>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</si>
  <si>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</si>
  <si>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</si>
  <si>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</si>
  <si>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</si>
  <si>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</si>
  <si>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</si>
  <si>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</si>
  <si>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</si>
  <si>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</si>
  <si>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</si>
  <si>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</si>
  <si>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</si>
  <si>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</si>
  <si>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</si>
  <si>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</si>
  <si>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</si>
  <si>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</si>
  <si>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</si>
  <si>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</si>
  <si>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</si>
  <si>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</si>
  <si>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</si>
  <si>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</si>
  <si>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</si>
  <si>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</si>
  <si>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</si>
  <si>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</si>
  <si>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</si>
  <si>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</si>
  <si>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</si>
  <si>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</si>
  <si>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</si>
  <si>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</si>
  <si>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</si>
  <si>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</si>
  <si>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</si>
  <si>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</si>
  <si>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</si>
  <si>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</si>
  <si>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</si>
  <si>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</si>
  <si>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</si>
  <si>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</si>
  <si>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</si>
  <si>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</si>
  <si>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</si>
  <si>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</si>
  <si>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</si>
  <si>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</si>
  <si>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</si>
  <si>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</si>
  <si>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</si>
  <si>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</si>
  <si>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</si>
  <si>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</si>
  <si>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</si>
  <si>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</si>
  <si>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</si>
  <si>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</si>
  <si>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</si>
  <si>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</si>
  <si>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</si>
  <si>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</si>
  <si>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</si>
  <si>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</si>
  <si>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</si>
  <si>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</si>
  <si>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</si>
  <si>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</si>
  <si>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</si>
  <si>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</si>
  <si>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</si>
  <si>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</si>
  <si>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</si>
  <si>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</si>
  <si>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</si>
  <si>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</si>
  <si>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</si>
  <si>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</si>
  <si>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</si>
  <si>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</si>
  <si>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</si>
  <si>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</si>
  <si>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</si>
  <si>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</si>
  <si>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</si>
  <si>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</si>
  <si>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</si>
  <si>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</si>
  <si>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</si>
  <si>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</si>
  <si>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</si>
  <si>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</si>
  <si>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</si>
  <si>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</si>
  <si>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</si>
  <si>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</si>
  <si>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</si>
  <si>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</si>
  <si>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</si>
  <si>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</si>
  <si>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</si>
  <si>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</si>
  <si>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</si>
  <si>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</si>
  <si>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</si>
  <si>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</si>
  <si>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</si>
  <si>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</si>
  <si>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</si>
  <si>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</si>
  <si>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</si>
  <si>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</si>
  <si>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</si>
  <si>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</si>
  <si>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</si>
  <si>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</si>
  <si>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</si>
  <si>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</si>
  <si>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</si>
  <si>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</si>
  <si>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</si>
  <si>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</si>
  <si>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</si>
  <si>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</si>
  <si>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</si>
  <si>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</si>
  <si>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</si>
  <si>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</si>
  <si>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</si>
  <si>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</si>
  <si>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</si>
  <si>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</si>
  <si>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</si>
  <si>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</si>
  <si>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</si>
  <si>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</si>
  <si>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</si>
  <si>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</si>
  <si>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</si>
  <si>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</si>
  <si>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</si>
  <si>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</si>
  <si>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</si>
  <si>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</si>
  <si>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</si>
  <si>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</si>
  <si>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</si>
  <si>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</si>
  <si>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</si>
  <si>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</si>
  <si>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</si>
  <si>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</si>
  <si>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</si>
  <si>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</si>
  <si>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</si>
  <si>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</si>
  <si>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</si>
  <si>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</si>
  <si>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</si>
  <si>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</si>
  <si>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</si>
  <si>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</si>
  <si>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</si>
  <si>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</si>
  <si>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</si>
  <si>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</si>
  <si>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</si>
  <si>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</si>
  <si>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</si>
  <si>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</si>
  <si>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</si>
  <si>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</si>
  <si>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</si>
  <si>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</si>
  <si>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</si>
  <si>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</si>
  <si>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</si>
  <si>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</si>
  <si>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</si>
  <si>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</si>
  <si>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</si>
  <si>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</si>
  <si>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</si>
  <si>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</si>
  <si>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</si>
  <si>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</si>
  <si>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</si>
  <si>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</si>
  <si>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</si>
  <si>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</si>
  <si>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</si>
  <si>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</si>
  <si>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</si>
  <si>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</si>
  <si>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</si>
  <si>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</si>
  <si>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</si>
  <si>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</si>
  <si>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</si>
  <si>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</si>
  <si>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</si>
  <si>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</si>
  <si>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</si>
  <si>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</si>
  <si>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</si>
  <si>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</si>
  <si>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</si>
  <si>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</si>
  <si>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</si>
  <si>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</si>
  <si>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</si>
  <si>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</si>
  <si>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</si>
  <si>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</si>
  <si>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</si>
  <si>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</si>
  <si>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</si>
  <si>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</si>
  <si>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</si>
  <si>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</si>
  <si>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</si>
  <si>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</si>
  <si>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</si>
  <si>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</si>
  <si>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</si>
  <si>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</si>
  <si>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</si>
  <si>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</si>
  <si>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</si>
  <si>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</si>
  <si>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</si>
  <si>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</si>
  <si>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</si>
  <si>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</si>
  <si>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</si>
  <si>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</si>
  <si>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</si>
  <si>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</si>
  <si>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</si>
  <si>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</si>
  <si>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</si>
  <si>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</si>
  <si>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</si>
  <si>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</si>
  <si>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</si>
  <si>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</si>
  <si>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</si>
  <si>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</si>
  <si>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</si>
  <si>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</si>
  <si>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</si>
  <si>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</si>
  <si>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</si>
  <si>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</si>
  <si>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</si>
  <si>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</si>
  <si>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</si>
  <si>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</si>
  <si>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</si>
  <si>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</si>
  <si>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</si>
  <si>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</si>
  <si>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</si>
  <si>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</si>
  <si>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</si>
  <si>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</si>
  <si>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</si>
  <si>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</si>
  <si>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</si>
  <si>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</si>
  <si>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</si>
  <si>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</si>
  <si>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</si>
  <si>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</si>
  <si>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</si>
  <si>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</si>
  <si>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</si>
  <si>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</si>
  <si>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</si>
  <si>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</si>
  <si>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</si>
  <si>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</si>
  <si>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</si>
  <si>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</si>
  <si>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</si>
  <si>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</si>
  <si>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</si>
  <si>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</si>
  <si>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</si>
  <si>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</si>
  <si>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</si>
  <si>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</si>
  <si>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</si>
  <si>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</si>
  <si>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</si>
  <si>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</si>
  <si>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</si>
  <si>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</si>
  <si>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</si>
  <si>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</si>
  <si>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</si>
  <si>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</si>
  <si>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</si>
  <si>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</si>
  <si>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</si>
  <si>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</si>
  <si>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</si>
  <si>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</si>
  <si>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</si>
  <si>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</si>
  <si>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</si>
  <si>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</si>
  <si>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</si>
  <si>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</si>
  <si>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</si>
  <si>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</si>
  <si>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</si>
  <si>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</si>
  <si>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</si>
  <si>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</si>
  <si>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</si>
  <si>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</si>
  <si>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</si>
  <si>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</si>
  <si>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</si>
  <si>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</si>
  <si>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</si>
  <si>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</si>
  <si>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</si>
  <si>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</si>
  <si>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</si>
  <si>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</si>
  <si>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</si>
  <si>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</si>
  <si>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</si>
  <si>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</si>
  <si>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</si>
  <si>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</si>
  <si>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</si>
  <si>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</si>
  <si>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</si>
  <si>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</si>
  <si>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</si>
  <si>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</si>
  <si>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</si>
  <si>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</si>
  <si>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</si>
  <si>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</si>
  <si>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</si>
  <si>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</si>
  <si>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</si>
  <si>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</si>
  <si>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</si>
  <si>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</si>
  <si>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</si>
  <si>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</si>
  <si>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</si>
  <si>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</si>
  <si>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</si>
  <si>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</si>
  <si>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</si>
  <si>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</si>
  <si>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</si>
  <si>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</si>
  <si>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</si>
  <si>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</si>
  <si>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</si>
  <si>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</si>
  <si>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</si>
  <si>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</si>
  <si>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</si>
  <si>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</si>
  <si>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</si>
  <si>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</si>
  <si>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</si>
  <si>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</si>
  <si>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</si>
  <si>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</si>
  <si>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</si>
  <si>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</si>
  <si>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</si>
  <si>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</si>
  <si>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</si>
  <si>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</si>
  <si>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</si>
  <si>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</si>
  <si>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</si>
  <si>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</si>
  <si>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</si>
  <si>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</si>
  <si>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</si>
  <si>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</si>
  <si>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</si>
  <si>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</si>
  <si>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</si>
  <si>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</si>
  <si>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</si>
  <si>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</si>
  <si>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</si>
  <si>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</si>
  <si>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</si>
  <si>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</si>
  <si>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</si>
  <si>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</si>
  <si>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</si>
  <si>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</si>
  <si>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</si>
  <si>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</si>
  <si>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</si>
  <si>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</si>
  <si>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</si>
  <si>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</si>
  <si>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</si>
  <si>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</si>
  <si>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</si>
  <si>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</si>
  <si>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</si>
  <si>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</si>
  <si>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</si>
  <si>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</si>
  <si>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</si>
  <si>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</si>
  <si>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</si>
  <si>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</si>
  <si>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</si>
  <si>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</si>
  <si>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</si>
  <si>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</si>
  <si>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</si>
  <si>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</si>
  <si>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</si>
  <si>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</si>
  <si>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</si>
  <si>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</si>
  <si>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</si>
  <si>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</si>
  <si>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</si>
  <si>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</si>
  <si>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</si>
  <si>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</si>
  <si>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</si>
  <si>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</si>
  <si>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</si>
  <si>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</si>
  <si>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</si>
  <si>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</si>
  <si>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</si>
  <si>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</si>
  <si>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</si>
  <si>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</si>
  <si>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</si>
  <si>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</si>
  <si>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</si>
  <si>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</si>
  <si>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</si>
  <si>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</si>
  <si>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</si>
  <si>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</si>
  <si>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</si>
  <si>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</si>
  <si>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</si>
  <si>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</si>
  <si>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</si>
  <si>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</si>
  <si>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</si>
  <si>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</si>
  <si>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</si>
  <si>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</si>
  <si>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</si>
  <si>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</si>
  <si>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</si>
  <si>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</si>
  <si>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</si>
  <si>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</si>
  <si>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</si>
  <si>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</si>
  <si>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</si>
  <si>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</si>
  <si>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</si>
  <si>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</si>
  <si>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</si>
  <si>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</si>
  <si>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</si>
  <si>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</si>
  <si>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</si>
  <si>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</si>
  <si>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</si>
  <si>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</si>
  <si>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</si>
  <si>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</si>
  <si>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</si>
  <si>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</si>
  <si>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</si>
  <si>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</si>
  <si>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</si>
  <si>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</si>
  <si>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</si>
  <si>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</si>
  <si>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</si>
  <si>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</si>
  <si>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</si>
  <si>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</si>
  <si>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</si>
  <si>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</si>
  <si>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</si>
  <si>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</si>
  <si>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</si>
  <si>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</si>
  <si>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</si>
  <si>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</si>
  <si>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</si>
  <si>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</si>
  <si>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</si>
  <si>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</si>
  <si>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</si>
  <si>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</si>
  <si>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</si>
  <si>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</si>
  <si>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</si>
  <si>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</si>
  <si>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</si>
  <si>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</si>
  <si>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</si>
  <si>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</si>
  <si>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</si>
  <si>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</si>
  <si>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</si>
  <si>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</si>
  <si>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</si>
  <si>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</si>
  <si>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</si>
  <si>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</si>
  <si>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</si>
  <si>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</si>
  <si>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</si>
  <si>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</si>
  <si>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</si>
  <si>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</si>
  <si>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</si>
  <si>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</si>
  <si>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</si>
  <si>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</si>
  <si>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</si>
  <si>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</si>
  <si>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</si>
  <si>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</si>
  <si>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</si>
  <si>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</si>
  <si>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</si>
  <si>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</si>
  <si>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</si>
  <si>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</si>
  <si>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</si>
  <si>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</si>
  <si>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</si>
  <si>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</si>
  <si>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</si>
  <si>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</si>
  <si>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</si>
  <si>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</si>
  <si>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</si>
  <si>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</si>
  <si>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</si>
  <si>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</si>
  <si>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</si>
  <si>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</si>
  <si>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</si>
  <si>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</si>
  <si>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</si>
  <si>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</si>
  <si>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</si>
  <si>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</si>
  <si>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</si>
  <si>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</si>
  <si>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</si>
  <si>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</si>
  <si>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</si>
  <si>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</si>
  <si>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</si>
  <si>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</si>
  <si>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</si>
  <si>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</si>
  <si>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</si>
  <si>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</si>
  <si>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</si>
  <si>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</si>
  <si>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</si>
  <si>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</si>
  <si>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</si>
  <si>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</si>
  <si>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</si>
  <si>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</si>
  <si>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</si>
  <si>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</si>
  <si>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</si>
  <si>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</si>
  <si>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</si>
  <si>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</si>
  <si>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</si>
  <si>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</si>
  <si>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</si>
  <si>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</si>
  <si>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</si>
  <si>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</si>
  <si>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</si>
  <si>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</si>
  <si>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</si>
  <si>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</si>
  <si>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</si>
  <si>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</si>
  <si>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</si>
  <si>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</si>
  <si>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</si>
  <si>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</si>
  <si>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</si>
  <si>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</si>
  <si>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</si>
  <si>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</si>
  <si>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</si>
  <si>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</si>
  <si>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</si>
  <si>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</si>
  <si>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</si>
  <si>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</si>
  <si>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</si>
  <si>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</si>
  <si>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</si>
  <si>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</si>
  <si>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</si>
  <si>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</si>
  <si>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</si>
  <si>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</si>
  <si>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</si>
  <si>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</si>
  <si>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</si>
  <si>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</si>
  <si>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</si>
  <si>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</si>
  <si>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</si>
  <si>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</si>
  <si>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</si>
  <si>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</si>
  <si>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</si>
  <si>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</si>
  <si>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</si>
  <si>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</si>
  <si>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</si>
  <si>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</si>
  <si>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</si>
  <si>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</si>
  <si>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</si>
  <si>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</si>
  <si>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</si>
  <si>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</si>
  <si>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</si>
  <si>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</si>
  <si>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</si>
  <si>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</si>
  <si>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</si>
  <si>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</si>
  <si>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</si>
  <si>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</si>
  <si>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</si>
  <si>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</si>
  <si>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</si>
  <si>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</si>
  <si>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</si>
  <si>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</si>
  <si>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</si>
  <si>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</si>
  <si>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</si>
  <si>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</si>
  <si>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</si>
  <si>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</si>
  <si>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</si>
  <si>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</si>
  <si>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</si>
  <si>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</si>
  <si>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</si>
  <si>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</si>
  <si>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</si>
  <si>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</si>
  <si>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</si>
  <si>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</si>
  <si>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</si>
  <si>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</si>
  <si>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</si>
  <si>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</si>
  <si>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</si>
  <si>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</si>
  <si>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</si>
  <si>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</si>
  <si>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</si>
  <si>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</si>
  <si>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</si>
  <si>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</si>
  <si>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</si>
  <si>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</si>
  <si>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</si>
  <si>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</si>
  <si>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</si>
  <si>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</si>
  <si>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</si>
  <si>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</si>
  <si>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</si>
  <si>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</si>
  <si>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</si>
  <si>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</si>
  <si>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</si>
  <si>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</si>
  <si>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</si>
  <si>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</si>
  <si>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</si>
  <si>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</si>
  <si>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</si>
  <si>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</si>
  <si>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</si>
  <si>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</si>
  <si>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</si>
  <si>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</si>
  <si>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</si>
  <si>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</si>
  <si>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</si>
  <si>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</si>
  <si>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</si>
  <si>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</si>
  <si>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</si>
  <si>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</si>
  <si>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</si>
  <si>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</si>
  <si>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</si>
  <si>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</si>
  <si>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</si>
  <si>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</si>
  <si>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</si>
  <si>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</si>
  <si>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</si>
  <si>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</si>
  <si>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</si>
  <si>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</si>
  <si>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</si>
  <si>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</si>
  <si>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</si>
  <si>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</si>
  <si>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</si>
  <si>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</si>
  <si>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</si>
  <si>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</si>
  <si>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</si>
  <si>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</si>
  <si>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</si>
  <si>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</si>
  <si>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</si>
  <si>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</si>
  <si>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</si>
  <si>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</si>
  <si>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</si>
  <si>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</si>
  <si>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</si>
  <si>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</si>
  <si>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</si>
  <si>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</si>
  <si>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</si>
  <si>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</si>
  <si>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</si>
  <si>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</si>
  <si>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</si>
  <si>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</si>
  <si>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</si>
  <si>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</si>
  <si>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</si>
  <si>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</si>
  <si>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</si>
  <si>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</si>
  <si>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</si>
  <si>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</si>
  <si>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</si>
  <si>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</si>
  <si>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</si>
  <si>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</si>
  <si>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</si>
  <si>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</si>
  <si>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</si>
  <si>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</si>
  <si>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</si>
  <si>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</si>
  <si>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</si>
  <si>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</si>
  <si>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</si>
  <si>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</si>
  <si>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</si>
  <si>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</si>
  <si>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</si>
  <si>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</si>
  <si>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</si>
  <si>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</si>
  <si>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</si>
  <si>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</si>
  <si>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</si>
  <si>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</si>
  <si>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</si>
  <si>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</si>
  <si>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</si>
  <si>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</si>
  <si>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</si>
  <si>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</si>
  <si>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</si>
  <si>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</si>
  <si>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</si>
  <si>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</si>
  <si>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</si>
  <si>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</si>
  <si>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</si>
  <si>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</si>
  <si>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</si>
  <si>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</si>
  <si>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</si>
  <si>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</si>
  <si>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</si>
  <si>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</si>
  <si>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</si>
  <si>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</si>
  <si>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</si>
  <si>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</si>
  <si>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</si>
  <si>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</si>
  <si>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</si>
  <si>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</si>
  <si>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</si>
  <si>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</si>
  <si>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</si>
  <si>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</si>
  <si>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</si>
  <si>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</si>
  <si>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</si>
  <si>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</si>
  <si>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</si>
  <si>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</si>
  <si>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</si>
  <si>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</si>
  <si>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</si>
  <si>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</si>
  <si>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</si>
  <si>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</si>
  <si>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</si>
  <si>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</si>
  <si>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</si>
  <si>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</si>
  <si>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</si>
  <si>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</si>
  <si>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</si>
  <si>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</si>
  <si>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</si>
  <si>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</si>
  <si>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</si>
  <si>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</si>
  <si>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</si>
  <si>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</si>
  <si>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</si>
  <si>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</si>
  <si>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</si>
  <si>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</si>
  <si>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</si>
  <si>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</si>
  <si>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</si>
  <si>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</si>
  <si>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</si>
  <si>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</si>
  <si>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</si>
  <si>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</si>
  <si>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</si>
  <si>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</si>
  <si>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</si>
  <si>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</si>
  <si>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</si>
  <si>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</si>
  <si>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</si>
  <si>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</si>
  <si>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</si>
  <si>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</si>
  <si>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</si>
  <si>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</si>
  <si>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</si>
  <si>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</si>
  <si>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</si>
  <si>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</si>
  <si>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</si>
  <si>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</si>
  <si>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</si>
  <si>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</si>
  <si>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</si>
  <si>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</si>
  <si>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</si>
  <si>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</si>
  <si>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</si>
  <si>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</si>
  <si>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</si>
  <si>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</si>
  <si>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</si>
  <si>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</si>
  <si>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</si>
  <si>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</si>
  <si>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</si>
  <si>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</si>
  <si>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</si>
  <si>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</si>
  <si>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</si>
  <si>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</si>
  <si>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</si>
  <si>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</si>
  <si>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</si>
  <si>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</si>
  <si>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</si>
  <si>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</si>
  <si>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</si>
  <si>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</si>
  <si>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</si>
  <si>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</si>
  <si>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</si>
  <si>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</si>
  <si>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</si>
  <si>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</si>
  <si>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</si>
  <si>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</si>
  <si>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</si>
  <si>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</si>
  <si>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</si>
  <si>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</si>
  <si>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</si>
  <si>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</si>
  <si>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</si>
  <si>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</si>
  <si>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</si>
  <si>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</si>
  <si>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</si>
  <si>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</si>
  <si>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</si>
  <si>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</si>
  <si>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</si>
  <si>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</si>
  <si>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</si>
  <si>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</si>
  <si>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</si>
  <si>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</si>
  <si>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</si>
  <si>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</si>
  <si>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</si>
  <si>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</si>
  <si>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</si>
  <si>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</si>
  <si>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</si>
  <si>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</si>
  <si>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</si>
  <si>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</si>
  <si>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</si>
  <si>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</si>
  <si>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</si>
  <si>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</si>
  <si>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</si>
  <si>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</si>
  <si>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</si>
  <si>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</si>
  <si>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</si>
  <si>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</si>
  <si>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</si>
  <si>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</si>
  <si>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</si>
  <si>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</si>
  <si>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</si>
  <si>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</si>
  <si>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</si>
  <si>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</si>
  <si>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</si>
  <si>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</si>
  <si>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</si>
  <si>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</si>
  <si>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</si>
  <si>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</si>
  <si>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</si>
  <si>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</si>
  <si>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</si>
  <si>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</si>
  <si>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</si>
  <si>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</si>
  <si>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</si>
  <si>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</si>
  <si>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</si>
  <si>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</si>
  <si>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</si>
  <si>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</si>
  <si>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</si>
  <si>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</si>
  <si>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</si>
  <si>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</si>
  <si>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</si>
  <si>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</si>
  <si>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</si>
  <si>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</si>
  <si>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</si>
  <si>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</si>
  <si>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</si>
  <si>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</si>
  <si>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</si>
  <si>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</si>
  <si>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</si>
  <si>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</si>
  <si>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</si>
  <si>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</si>
  <si>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</si>
  <si>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</si>
  <si>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</si>
  <si>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</si>
  <si>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</si>
  <si>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</si>
  <si>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</si>
  <si>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</si>
  <si>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</si>
  <si>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</si>
  <si>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</si>
  <si>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</si>
  <si>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</si>
  <si>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</si>
  <si>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</si>
  <si>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</si>
  <si>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</si>
  <si>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</si>
  <si>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</si>
  <si>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</si>
  <si>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</si>
  <si>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</si>
  <si>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</si>
  <si>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</si>
  <si>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</si>
  <si>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</si>
  <si>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</si>
  <si>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</si>
  <si>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</si>
  <si>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</si>
  <si>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</si>
  <si>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</si>
  <si>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</si>
  <si>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</si>
  <si>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</si>
  <si>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</si>
  <si>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</si>
  <si>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</si>
  <si>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</si>
  <si>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</si>
  <si>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</si>
  <si>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</si>
  <si>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</si>
  <si>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</si>
  <si>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</si>
  <si>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</si>
  <si>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</si>
  <si>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</si>
  <si>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</si>
  <si>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</si>
  <si>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</si>
  <si>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</si>
  <si>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</si>
  <si>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</si>
  <si>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</si>
  <si>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</si>
  <si>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</si>
  <si>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</si>
  <si>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</si>
  <si>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</si>
  <si>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</si>
  <si>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</si>
  <si>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</si>
  <si>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</si>
  <si>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</si>
  <si>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</si>
  <si>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</si>
  <si>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</si>
  <si>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</si>
  <si>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</si>
  <si>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</si>
  <si>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</si>
  <si>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</si>
  <si>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</si>
  <si>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</si>
  <si>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</si>
  <si>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</si>
  <si>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</si>
  <si>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</si>
  <si>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</si>
  <si>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</si>
  <si>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</si>
  <si>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</si>
  <si>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</si>
  <si>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</si>
  <si>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</si>
  <si>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</si>
  <si>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</si>
  <si>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</si>
  <si>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</si>
  <si>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</si>
  <si>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</si>
  <si>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</si>
  <si>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</si>
  <si>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</si>
  <si>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</si>
  <si>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</si>
  <si>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</si>
  <si>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</si>
  <si>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</si>
  <si>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</si>
  <si>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</si>
  <si>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</si>
  <si>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</si>
  <si>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</si>
  <si>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</si>
  <si>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</si>
  <si>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</si>
  <si>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</si>
  <si>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</si>
  <si>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</si>
  <si>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</si>
  <si>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</si>
  <si>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</si>
  <si>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</si>
  <si>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</si>
  <si>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</si>
  <si>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</si>
  <si>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</si>
  <si>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</si>
  <si>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</si>
  <si>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</si>
  <si>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</si>
  <si>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</si>
  <si>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</si>
  <si>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</si>
  <si>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</si>
  <si>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</si>
  <si>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</si>
  <si>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</si>
  <si>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</si>
  <si>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</si>
  <si>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</si>
  <si>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</si>
  <si>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</si>
  <si>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</si>
  <si>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</si>
  <si>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</si>
  <si>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</si>
  <si>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</si>
  <si>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</si>
  <si>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</si>
  <si>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</si>
  <si>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</si>
  <si>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</si>
  <si>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</si>
  <si>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</si>
  <si>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</si>
  <si>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</si>
  <si>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</si>
  <si>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</si>
  <si>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</si>
  <si>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</si>
  <si>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</si>
  <si>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</si>
  <si>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</si>
  <si>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</si>
  <si>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</si>
  <si>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</si>
  <si>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</si>
  <si>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</si>
  <si>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</si>
  <si>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</si>
  <si>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</si>
  <si>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</si>
  <si>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</si>
  <si>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</si>
  <si>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</si>
  <si>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</si>
  <si>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</si>
  <si>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</si>
  <si>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</si>
  <si>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</si>
  <si>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</si>
  <si>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</si>
  <si>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</si>
  <si>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</si>
  <si>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</si>
  <si>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</si>
  <si>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</si>
  <si>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</si>
  <si>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</si>
  <si>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</si>
  <si>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</si>
  <si>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</si>
  <si>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</si>
  <si>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</si>
  <si>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</si>
  <si>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</si>
  <si>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</si>
  <si>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</si>
  <si>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</si>
  <si>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</si>
  <si>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</si>
  <si>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</si>
  <si>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</si>
  <si>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</si>
  <si>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</si>
  <si>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</si>
  <si>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</si>
  <si>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</si>
  <si>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</si>
  <si>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</si>
  <si>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</si>
  <si>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</si>
  <si>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</si>
  <si>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</si>
  <si>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</si>
  <si>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</si>
  <si>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</si>
  <si>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</si>
  <si>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</si>
  <si>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</si>
  <si>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</si>
  <si>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</si>
  <si>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</si>
  <si>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</si>
  <si>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</si>
  <si>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</si>
  <si>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</si>
  <si>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</si>
  <si>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</si>
  <si>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</si>
  <si>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</si>
  <si>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</si>
  <si>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</si>
  <si>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</si>
  <si>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</si>
  <si>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</si>
  <si>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</si>
  <si>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</si>
  <si>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</si>
  <si>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</si>
  <si>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</si>
  <si>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</si>
  <si>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</si>
  <si>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</si>
  <si>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</si>
  <si>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</si>
  <si>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</si>
  <si>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</si>
  <si>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</si>
  <si>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</si>
  <si>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</si>
  <si>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</si>
  <si>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</si>
  <si>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</si>
  <si>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</si>
  <si>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</si>
  <si>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</si>
  <si>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</si>
  <si>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</si>
  <si>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</si>
  <si>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</si>
  <si>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</si>
  <si>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</si>
  <si>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</si>
  <si>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</si>
  <si>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</si>
  <si>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</si>
  <si>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</si>
  <si>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</si>
  <si>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</si>
  <si>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</si>
  <si>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</si>
  <si>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</si>
  <si>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</si>
  <si>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</si>
  <si>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</si>
  <si>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</si>
  <si>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</si>
  <si>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</si>
  <si>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</si>
  <si>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</si>
  <si>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</si>
  <si>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</si>
  <si>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</si>
  <si>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</si>
  <si>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</si>
  <si>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</si>
  <si>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</si>
  <si>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</si>
  <si>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</si>
  <si>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</si>
  <si>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</si>
  <si>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</si>
  <si>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</si>
  <si>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</si>
  <si>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</si>
  <si>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</si>
  <si>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</si>
  <si>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</si>
  <si>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</si>
  <si>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</si>
  <si>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</si>
  <si>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</si>
  <si>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</si>
  <si>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</si>
  <si>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</si>
  <si>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</si>
  <si>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</si>
  <si>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</si>
  <si>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</si>
  <si>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</si>
  <si>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</si>
  <si>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</si>
  <si>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</si>
  <si>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</si>
  <si>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</si>
  <si>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</si>
  <si>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</si>
  <si>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</si>
  <si>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</si>
  <si>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</si>
  <si>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</si>
  <si>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</si>
  <si>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</si>
  <si>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</si>
  <si>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</si>
  <si>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</si>
  <si>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</si>
  <si>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</si>
  <si>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</si>
  <si>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</si>
  <si>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</si>
  <si>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</si>
  <si>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</si>
  <si>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</si>
  <si>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</si>
  <si>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</si>
  <si>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</si>
  <si>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</si>
  <si>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</si>
  <si>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</si>
  <si>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</si>
  <si>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</si>
  <si>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</si>
  <si>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</si>
  <si>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</si>
  <si>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</si>
  <si>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</si>
  <si>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</si>
  <si>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</si>
  <si>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</si>
  <si>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</si>
  <si>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</si>
  <si>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</si>
  <si>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</si>
  <si>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</si>
  <si>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</si>
  <si>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</si>
  <si>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</si>
  <si>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</si>
  <si>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</si>
  <si>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</si>
  <si>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</si>
  <si>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</si>
  <si>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</si>
  <si>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</si>
  <si>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</si>
  <si>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</si>
  <si>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</si>
  <si>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</si>
  <si>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</si>
  <si>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</si>
  <si>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</si>
  <si>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</si>
  <si>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</si>
  <si>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</si>
  <si>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</si>
  <si>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</si>
  <si>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</si>
  <si>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</si>
  <si>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</si>
  <si>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</si>
  <si>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</si>
  <si>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</si>
  <si>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</si>
  <si>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</si>
  <si>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</si>
  <si>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</si>
  <si>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</si>
  <si>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</si>
  <si>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</si>
  <si>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</si>
  <si>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</si>
  <si>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</si>
  <si>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</si>
  <si>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</si>
  <si>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</si>
  <si>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</si>
  <si>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</si>
  <si>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</si>
  <si>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</si>
  <si>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</si>
  <si>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</si>
  <si>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</si>
  <si>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</si>
  <si>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</si>
  <si>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</si>
  <si>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</si>
  <si>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</si>
  <si>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</si>
  <si>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</si>
  <si>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</si>
  <si>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</si>
  <si>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</si>
  <si>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</si>
  <si>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</si>
  <si>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</si>
  <si>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</si>
  <si>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</si>
  <si>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</si>
  <si>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</si>
  <si>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</si>
  <si>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</si>
  <si>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</si>
  <si>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</si>
  <si>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</si>
  <si>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</si>
  <si>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</si>
  <si>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</si>
  <si>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</si>
  <si>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</si>
  <si>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</si>
  <si>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</si>
  <si>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</si>
  <si>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</si>
  <si>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</si>
  <si>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</si>
  <si>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</si>
  <si>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</si>
  <si>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</si>
  <si>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</si>
  <si>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</si>
  <si>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</si>
  <si>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</si>
  <si>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</si>
  <si>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</si>
  <si>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</si>
  <si>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</si>
  <si>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</si>
  <si>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</si>
  <si>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</si>
  <si>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</si>
  <si>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</si>
  <si>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</si>
  <si>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</si>
  <si>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</si>
  <si>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</si>
  <si>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</si>
  <si>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</si>
  <si>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</si>
  <si>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</si>
  <si>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</si>
  <si>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</si>
  <si>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</si>
  <si>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</si>
  <si>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</si>
  <si>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</si>
  <si>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</si>
  <si>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</si>
  <si>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</si>
  <si>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</si>
  <si>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</si>
  <si>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</si>
  <si>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</si>
  <si>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</si>
  <si>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</si>
  <si>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</si>
  <si>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</si>
  <si>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</si>
  <si>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</si>
  <si>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</si>
  <si>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</si>
  <si>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</si>
  <si>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</si>
  <si>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</si>
  <si>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</si>
  <si>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</si>
  <si>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</si>
  <si>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</si>
  <si>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</si>
  <si>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</si>
  <si>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</si>
  <si>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</si>
  <si>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</si>
  <si>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</si>
  <si>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</si>
  <si>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</si>
  <si>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</si>
  <si>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</si>
  <si>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</si>
  <si>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</si>
  <si>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</si>
  <si>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</si>
  <si>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</si>
  <si>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</si>
  <si>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</si>
  <si>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</si>
  <si>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</si>
  <si>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</si>
  <si>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</si>
  <si>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</si>
  <si>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</si>
  <si>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</si>
  <si>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</si>
  <si>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</si>
  <si>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</si>
  <si>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</si>
  <si>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</si>
  <si>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</si>
  <si>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</si>
  <si>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</si>
  <si>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</si>
  <si>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</si>
  <si>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</si>
  <si>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</si>
  <si>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</si>
  <si>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</si>
  <si>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</si>
  <si>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</si>
  <si>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</si>
  <si>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</si>
  <si>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</si>
  <si>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</si>
  <si>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</si>
  <si>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</si>
  <si>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</si>
  <si>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</si>
  <si>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</si>
  <si>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</si>
  <si>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</si>
  <si>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</si>
  <si>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</si>
  <si>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</si>
  <si>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</si>
  <si>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</si>
  <si>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</si>
  <si>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</si>
  <si>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</si>
  <si>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</si>
  <si>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</si>
  <si>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</si>
  <si>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</si>
  <si>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</si>
  <si>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</si>
  <si>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</si>
  <si>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</si>
  <si>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</si>
  <si>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</si>
  <si>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</si>
  <si>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</si>
  <si>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</si>
  <si>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</si>
  <si>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</si>
  <si>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</si>
  <si>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</si>
  <si>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</si>
  <si>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</si>
  <si>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</si>
  <si>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</si>
  <si>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</si>
  <si>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</si>
  <si>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</si>
  <si>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</si>
  <si>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</si>
  <si>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</si>
  <si>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</si>
  <si>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</si>
  <si>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</si>
  <si>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</si>
  <si>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</si>
  <si>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</si>
  <si>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</si>
  <si>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</si>
  <si>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</si>
  <si>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</si>
  <si>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</si>
  <si>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</si>
  <si>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</si>
  <si>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</si>
  <si>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</si>
  <si>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</si>
  <si>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</si>
  <si>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</si>
  <si>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</si>
  <si>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</si>
  <si>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</si>
  <si>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</si>
  <si>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</si>
  <si>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</si>
  <si>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</si>
  <si>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</si>
  <si>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</si>
  <si>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</si>
  <si>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</si>
  <si>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</si>
  <si>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</si>
  <si>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</si>
  <si>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</si>
  <si>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</si>
  <si>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</si>
  <si>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</si>
  <si>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</si>
  <si>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</si>
  <si>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</si>
  <si>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</si>
  <si>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</si>
  <si>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</si>
  <si>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</si>
  <si>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</si>
  <si>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</si>
  <si>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</si>
  <si>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</si>
  <si>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</si>
  <si>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</si>
  <si>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</si>
  <si>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</si>
  <si>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</si>
  <si>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</si>
  <si>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</si>
  <si>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</si>
  <si>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</si>
  <si>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</si>
  <si>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</si>
  <si>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</si>
  <si>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</si>
  <si>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</si>
  <si>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</si>
  <si>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</si>
  <si>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</si>
  <si>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</si>
  <si>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</si>
  <si>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</si>
  <si>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</si>
  <si>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</si>
  <si>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</si>
  <si>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</si>
  <si>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</si>
  <si>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</si>
  <si>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</si>
  <si>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</si>
  <si>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</si>
  <si>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</si>
  <si>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</si>
  <si>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</si>
  <si>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</si>
  <si>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</si>
  <si>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</si>
  <si>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</si>
  <si>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</si>
  <si>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</si>
  <si>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</si>
  <si>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</si>
  <si>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</si>
  <si>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</si>
  <si>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</si>
  <si>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</si>
  <si>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</si>
  <si>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</si>
  <si>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</si>
  <si>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</si>
  <si>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</si>
  <si>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</si>
  <si>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</si>
  <si>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</si>
  <si>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</si>
  <si>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</si>
  <si>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</si>
  <si>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</si>
  <si>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</si>
  <si>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</si>
  <si>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</si>
  <si>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</si>
  <si>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</si>
  <si>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</si>
  <si>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</si>
  <si>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</si>
  <si>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</si>
  <si>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</si>
  <si>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</si>
  <si>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</si>
  <si>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</si>
  <si>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</si>
  <si>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</si>
  <si>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</si>
  <si>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</si>
  <si>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</si>
  <si>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</si>
  <si>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</si>
  <si>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</si>
  <si>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</si>
  <si>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</si>
  <si>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</si>
  <si>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</si>
  <si>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</si>
  <si>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</si>
  <si>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</si>
  <si>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</si>
  <si>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</si>
  <si>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</si>
  <si>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</si>
  <si>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</si>
  <si>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</si>
  <si>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</si>
  <si>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</si>
  <si>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</si>
  <si>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</si>
  <si>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</si>
  <si>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</si>
  <si>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</si>
  <si>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</si>
  <si>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</si>
  <si>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</si>
  <si>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</si>
  <si>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</si>
  <si>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</si>
  <si>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</si>
  <si>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</si>
  <si>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</si>
  <si>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</si>
  <si>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</si>
  <si>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</si>
  <si>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</si>
  <si>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</si>
  <si>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</si>
  <si>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</si>
  <si>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</si>
  <si>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</si>
  <si>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</si>
  <si>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</si>
  <si>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</si>
  <si>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</si>
  <si>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</si>
  <si>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</si>
  <si>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</si>
  <si>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</si>
  <si>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</si>
  <si>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</si>
  <si>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</si>
  <si>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</si>
  <si>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</si>
  <si>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</si>
  <si>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</si>
  <si>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</si>
  <si>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</si>
  <si>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</si>
  <si>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</si>
  <si>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</si>
  <si>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</si>
  <si>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</si>
  <si>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</si>
  <si>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</si>
  <si>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</si>
  <si>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</si>
  <si>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</si>
  <si>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</si>
  <si>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</si>
  <si>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</si>
  <si>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</si>
  <si>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</si>
  <si>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</si>
  <si>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</si>
  <si>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</si>
  <si>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</si>
  <si>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</si>
  <si>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</si>
  <si>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</si>
  <si>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</si>
  <si>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</si>
  <si>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</si>
  <si>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</si>
  <si>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</si>
  <si>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</si>
  <si>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</si>
  <si>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</si>
  <si>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</si>
  <si>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</si>
  <si>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</si>
  <si>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</si>
  <si>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</si>
  <si>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</si>
  <si>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</si>
  <si>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</si>
  <si>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</si>
  <si>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</si>
  <si>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</si>
  <si>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</si>
  <si>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</si>
  <si>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</si>
  <si>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</si>
  <si>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</si>
  <si>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</si>
  <si>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</si>
  <si>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</si>
  <si>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</si>
  <si>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</si>
  <si>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</si>
  <si>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</si>
  <si>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</si>
  <si>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</si>
  <si>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</si>
  <si>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</si>
  <si>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</si>
  <si>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</si>
  <si>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</si>
  <si>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</si>
  <si>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</si>
  <si>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</si>
  <si>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</si>
  <si>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</si>
  <si>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</si>
  <si>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</si>
  <si>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</si>
  <si>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</si>
  <si>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</si>
  <si>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</si>
  <si>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</si>
  <si>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</si>
  <si>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</si>
  <si>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</si>
  <si>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</si>
  <si>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</si>
  <si>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</si>
  <si>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</si>
  <si>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</si>
  <si>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</si>
  <si>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</si>
  <si>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</si>
  <si>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</si>
  <si>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</si>
  <si>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</si>
  <si>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</si>
  <si>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</si>
  <si>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</si>
  <si>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</si>
  <si>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</si>
  <si>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</si>
  <si>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</si>
  <si>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</si>
  <si>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</si>
  <si>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</si>
  <si>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</si>
  <si>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</si>
  <si>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</si>
  <si>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</si>
  <si>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</si>
  <si>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</si>
  <si>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</si>
  <si>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</si>
  <si>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</si>
  <si>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</si>
  <si>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</si>
  <si>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</si>
  <si>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</si>
  <si>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</si>
  <si>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</si>
  <si>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</si>
  <si>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</si>
  <si>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</si>
  <si>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</si>
  <si>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</si>
  <si>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</si>
  <si>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</si>
  <si>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</si>
  <si>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</si>
  <si>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</si>
  <si>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</si>
  <si>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</si>
  <si>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</si>
  <si>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</si>
  <si>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</si>
  <si>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</si>
  <si>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</si>
  <si>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</si>
  <si>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</si>
  <si>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</si>
  <si>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</si>
  <si>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</si>
  <si>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</si>
  <si>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</si>
  <si>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</si>
  <si>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</si>
  <si>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</si>
  <si>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</si>
  <si>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</si>
  <si>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</si>
  <si>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</si>
  <si>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</si>
  <si>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</si>
  <si>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</si>
  <si>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</si>
  <si>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</si>
  <si>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</si>
  <si>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</si>
  <si>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</si>
  <si>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</si>
  <si>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</si>
  <si>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</si>
  <si>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</si>
  <si>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</si>
  <si>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</si>
  <si>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</si>
  <si>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</si>
  <si>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</si>
  <si>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</si>
  <si>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</si>
  <si>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</si>
  <si>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</si>
  <si>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</si>
  <si>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</si>
  <si>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</si>
  <si>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</si>
  <si>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</si>
  <si>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</si>
  <si>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</si>
  <si>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</si>
  <si>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</si>
  <si>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</si>
  <si>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</si>
  <si>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</si>
  <si>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</si>
  <si>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</si>
  <si>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</si>
  <si>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</si>
  <si>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</si>
  <si>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</si>
  <si>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</si>
  <si>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</si>
  <si>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</si>
  <si>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</si>
  <si>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</si>
  <si>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</si>
  <si>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</si>
  <si>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</si>
  <si>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</si>
  <si>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</si>
  <si>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</si>
  <si>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</si>
  <si>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</si>
  <si>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</si>
  <si>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</si>
  <si>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</si>
  <si>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</si>
  <si>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</si>
  <si>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</si>
  <si>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</si>
  <si>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</si>
  <si>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</si>
  <si>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</si>
  <si>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</si>
  <si>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</si>
  <si>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</si>
  <si>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</si>
  <si>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</si>
  <si>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</si>
  <si>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</si>
  <si>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</si>
  <si>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</si>
  <si>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</si>
  <si>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</si>
  <si>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</si>
  <si>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</si>
  <si>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</si>
  <si>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</si>
  <si>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</si>
  <si>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</si>
  <si>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</si>
  <si>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</si>
  <si>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</si>
  <si>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</si>
  <si>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</si>
  <si>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</si>
  <si>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</si>
  <si>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</si>
  <si>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</si>
  <si>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</si>
  <si>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</si>
  <si>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</si>
  <si>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</si>
  <si>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</si>
  <si>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</si>
  <si>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</si>
  <si>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</si>
  <si>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</si>
  <si>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</si>
  <si>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</si>
  <si>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</si>
  <si>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</si>
  <si>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</si>
  <si>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</si>
  <si>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</si>
  <si>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</si>
  <si>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</si>
  <si>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</si>
  <si>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</si>
  <si>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</si>
  <si>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</si>
  <si>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</si>
  <si>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</si>
  <si>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</si>
  <si>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</si>
  <si>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</si>
  <si>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</si>
  <si>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</si>
  <si>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</si>
  <si>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</si>
  <si>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</si>
  <si>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</si>
  <si>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</si>
  <si>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</si>
  <si>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</si>
  <si>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</si>
  <si>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</si>
  <si>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</si>
  <si>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</si>
  <si>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</si>
  <si>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</si>
  <si>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</si>
  <si>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</si>
  <si>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</si>
  <si>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</si>
  <si>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</si>
  <si>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</si>
  <si>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</si>
  <si>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</si>
  <si>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</si>
  <si>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</si>
  <si>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</si>
  <si>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</si>
  <si>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</si>
  <si>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</si>
  <si>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</si>
  <si>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</si>
  <si>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</si>
  <si>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</si>
  <si>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</si>
  <si>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</si>
  <si>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</si>
  <si>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</si>
  <si>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</si>
  <si>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</si>
  <si>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</si>
  <si>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</si>
  <si>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</si>
  <si>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</si>
  <si>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</si>
  <si>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</si>
  <si>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</si>
  <si>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</si>
  <si>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</si>
  <si>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</si>
  <si>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</si>
  <si>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</si>
  <si>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</si>
  <si>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</si>
  <si>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</si>
  <si>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</si>
  <si>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</si>
  <si>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</si>
  <si>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</si>
  <si>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</si>
  <si>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</si>
  <si>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</si>
  <si>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</si>
  <si>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</si>
  <si>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</si>
  <si>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</si>
  <si>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</si>
  <si>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</si>
  <si>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</si>
  <si>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</si>
  <si>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</si>
  <si>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</si>
  <si>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</si>
  <si>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</si>
  <si>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</si>
  <si>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</si>
  <si>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</si>
  <si>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</si>
  <si>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</si>
  <si>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</si>
  <si>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</si>
  <si>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</si>
  <si>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</si>
  <si>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</si>
  <si>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</si>
  <si>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</si>
  <si>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</si>
  <si>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</si>
  <si>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</si>
  <si>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</si>
  <si>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</si>
  <si>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</si>
  <si>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</si>
  <si>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</si>
  <si>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</si>
  <si>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</si>
  <si>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</si>
  <si>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</si>
  <si>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</si>
  <si>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</si>
  <si>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</si>
  <si>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</si>
  <si>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</si>
  <si>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</si>
  <si>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</si>
  <si>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</si>
  <si>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</si>
  <si>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</si>
  <si>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</si>
  <si>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</si>
  <si>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</si>
  <si>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</si>
  <si>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</si>
  <si>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</si>
  <si>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</si>
  <si>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</si>
  <si>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</si>
  <si>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</si>
  <si>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</si>
  <si>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</si>
  <si>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</si>
  <si>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</si>
  <si>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</si>
  <si>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</si>
  <si>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</si>
  <si>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</si>
  <si>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</si>
  <si>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</si>
  <si>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</si>
  <si>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</si>
  <si>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</si>
  <si>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</si>
  <si>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</si>
  <si>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</si>
  <si>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</si>
  <si>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</si>
  <si>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</si>
  <si>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</si>
  <si>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</si>
  <si>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</si>
  <si>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</si>
  <si>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</si>
  <si>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</si>
  <si>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</si>
  <si>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</si>
  <si>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</si>
  <si>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</si>
  <si>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</si>
  <si>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</si>
  <si>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</si>
  <si>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</si>
  <si>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</si>
  <si>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</si>
  <si>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</si>
  <si>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</si>
  <si>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</si>
  <si>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</si>
  <si>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</si>
  <si>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</si>
  <si>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</si>
  <si>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</si>
  <si>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</si>
  <si>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</si>
  <si>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</si>
  <si>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</si>
  <si>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</si>
  <si>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</si>
  <si>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</si>
  <si>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</si>
  <si>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</si>
  <si>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</si>
  <si>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</si>
  <si>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</si>
  <si>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</si>
  <si>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</si>
  <si>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</si>
  <si>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</si>
  <si>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</si>
  <si>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</si>
  <si>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</si>
  <si>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</si>
  <si>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</si>
  <si>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</si>
  <si>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</si>
  <si>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</si>
  <si>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</si>
  <si>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</si>
  <si>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</si>
  <si>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</si>
  <si>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</si>
  <si>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</si>
  <si>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</si>
  <si>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</si>
  <si>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</si>
  <si>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</si>
  <si>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</si>
  <si>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</si>
  <si>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</si>
  <si>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</si>
  <si>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</si>
  <si>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</si>
  <si>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</si>
  <si>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</si>
  <si>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</si>
  <si>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</si>
  <si>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</si>
  <si>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</si>
  <si>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</si>
  <si>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</si>
  <si>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</si>
  <si>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</si>
  <si>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</si>
  <si>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</si>
  <si>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</si>
  <si>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</si>
  <si>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</si>
  <si>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</si>
  <si>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</si>
  <si>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</si>
  <si>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</si>
  <si>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</si>
  <si>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</si>
  <si>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</si>
  <si>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</si>
  <si>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</si>
  <si>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</si>
  <si>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</si>
  <si>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</si>
  <si>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</si>
  <si>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</si>
  <si>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</si>
  <si>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</si>
  <si>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</si>
  <si>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</si>
  <si>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</si>
  <si>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</si>
  <si>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</si>
  <si>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</si>
  <si>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</si>
  <si>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</si>
  <si>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</si>
  <si>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</si>
  <si>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</si>
  <si>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</si>
  <si>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</si>
  <si>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</si>
  <si>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</si>
  <si>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</si>
  <si>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</si>
  <si>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</si>
  <si>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</si>
  <si>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</si>
  <si>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</si>
  <si>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</si>
  <si>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</si>
  <si>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</si>
  <si>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</si>
  <si>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</si>
  <si>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</si>
  <si>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</si>
  <si>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</si>
  <si>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</si>
  <si>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</si>
  <si>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</si>
  <si>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</si>
  <si>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</si>
  <si>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</si>
  <si>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</si>
  <si>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</si>
  <si>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</si>
  <si>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</si>
  <si>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</si>
  <si>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</si>
  <si>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</si>
  <si>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</si>
  <si>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</si>
  <si>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</si>
  <si>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</si>
  <si>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</si>
  <si>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</si>
  <si>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</si>
  <si>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</si>
  <si>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</si>
  <si>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</si>
  <si>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</si>
  <si>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</si>
  <si>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</si>
  <si>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</si>
  <si>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</si>
  <si>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</si>
  <si>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</si>
  <si>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</si>
  <si>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</si>
  <si>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</si>
  <si>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</si>
  <si>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</si>
  <si>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</si>
  <si>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</si>
  <si>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</si>
  <si>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</si>
  <si>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</si>
  <si>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</si>
  <si>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</si>
  <si>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</si>
  <si>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</si>
  <si>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</si>
  <si>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</si>
  <si>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</si>
  <si>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</si>
  <si>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</si>
  <si>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</si>
  <si>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</si>
  <si>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</si>
  <si>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</si>
  <si>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</si>
  <si>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</si>
  <si>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</si>
  <si>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</si>
  <si>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</si>
  <si>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</si>
  <si>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</si>
  <si>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</si>
  <si>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</si>
  <si>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</si>
  <si>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</si>
  <si>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</si>
  <si>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</si>
  <si>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</si>
  <si>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</si>
  <si>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</si>
  <si>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</si>
  <si>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</si>
  <si>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</si>
  <si>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</si>
  <si>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</si>
  <si>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</si>
  <si>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</si>
  <si>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</si>
  <si>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</si>
  <si>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</si>
  <si>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</si>
  <si>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</si>
  <si>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</si>
  <si>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</si>
  <si>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</si>
  <si>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</si>
  <si>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</si>
  <si>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</si>
  <si>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</si>
  <si>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</si>
  <si>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</si>
  <si>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</si>
  <si>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</si>
  <si>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</si>
  <si>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</si>
  <si>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</si>
  <si>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</si>
  <si>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</si>
  <si>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</si>
  <si>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</si>
  <si>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</si>
  <si>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</si>
  <si>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</si>
  <si>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</si>
  <si>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</si>
  <si>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</si>
  <si>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</si>
  <si>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</si>
  <si>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</si>
  <si>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</si>
  <si>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</si>
  <si>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</si>
  <si>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</si>
  <si>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</si>
  <si>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</si>
  <si>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</si>
  <si>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</si>
  <si>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</si>
  <si>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</si>
  <si>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</si>
  <si>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</si>
  <si>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</si>
  <si>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</si>
  <si>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</si>
  <si>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</si>
  <si>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</si>
  <si>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</si>
  <si>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</si>
  <si>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</si>
  <si>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</si>
  <si>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</si>
  <si>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</si>
  <si>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</si>
  <si>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</si>
  <si>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</si>
  <si>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</si>
  <si>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</si>
  <si>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</si>
  <si>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</si>
  <si>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</si>
  <si>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</si>
  <si>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</si>
  <si>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</si>
  <si>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</si>
  <si>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</si>
  <si>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</si>
  <si>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</si>
  <si>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</si>
  <si>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</si>
  <si>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</si>
  <si>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</si>
  <si>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</si>
  <si>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</si>
  <si>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</si>
  <si>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</si>
  <si>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</si>
  <si>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</si>
  <si>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</si>
  <si>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</si>
  <si>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</si>
  <si>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</si>
  <si>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</si>
  <si>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</si>
  <si>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</si>
  <si>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</si>
  <si>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</si>
  <si>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</si>
  <si>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</si>
  <si>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</si>
  <si>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</si>
  <si>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</si>
  <si>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</si>
  <si>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</si>
  <si>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</si>
  <si>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</si>
  <si>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</si>
  <si>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</si>
  <si>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</si>
  <si>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</si>
  <si>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</si>
  <si>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</si>
  <si>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</si>
  <si>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</si>
  <si>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</si>
  <si>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</si>
  <si>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</si>
  <si>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</si>
  <si>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</si>
  <si>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</si>
  <si>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</si>
  <si>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</si>
  <si>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</si>
  <si>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</si>
  <si>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</si>
  <si>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</si>
  <si>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</si>
  <si>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</si>
  <si>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</si>
  <si>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</si>
  <si>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</si>
  <si>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</si>
  <si>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</si>
  <si>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</si>
  <si>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</si>
  <si>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</si>
  <si>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</si>
  <si>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</si>
  <si>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</si>
  <si>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</si>
  <si>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</si>
  <si>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</si>
  <si>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</si>
  <si>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</si>
  <si>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</si>
  <si>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</si>
  <si>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</si>
  <si>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</si>
  <si>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</si>
  <si>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</si>
  <si>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</si>
  <si>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</si>
  <si>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</si>
  <si>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</si>
  <si>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</si>
  <si>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</si>
  <si>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</si>
  <si>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</si>
  <si>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</si>
  <si>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</si>
  <si>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</si>
  <si>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</si>
  <si>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</si>
  <si>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</si>
  <si>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</si>
  <si>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</si>
  <si>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</si>
  <si>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</si>
  <si>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</si>
  <si>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</si>
  <si>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</si>
  <si>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</si>
  <si>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</si>
  <si>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</si>
  <si>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</si>
  <si>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</si>
  <si>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</si>
  <si>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</si>
  <si>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</si>
  <si>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</si>
  <si>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</si>
  <si>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</si>
  <si>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</si>
  <si>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</si>
  <si>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</si>
  <si>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</si>
  <si>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</si>
  <si>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</si>
  <si>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</si>
  <si>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</si>
  <si>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</si>
  <si>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</si>
  <si>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</si>
  <si>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</si>
  <si>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</si>
  <si>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</si>
  <si>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</si>
  <si>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</si>
  <si>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</si>
  <si>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</si>
  <si>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</si>
  <si>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</si>
  <si>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</si>
  <si>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</si>
  <si>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</si>
  <si>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</si>
  <si>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</si>
  <si>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</si>
  <si>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</si>
  <si>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</si>
  <si>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</si>
  <si>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</si>
  <si>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</si>
  <si>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</si>
  <si>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</si>
  <si>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</si>
  <si>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</si>
  <si>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</si>
  <si>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</si>
  <si>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</si>
  <si>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</si>
  <si>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</si>
  <si>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</si>
  <si>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</si>
  <si>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</si>
  <si>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</si>
  <si>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</si>
  <si>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</si>
  <si>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</si>
  <si>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</si>
  <si>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</si>
  <si>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</si>
  <si>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</si>
  <si>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</si>
  <si>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</si>
  <si>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</si>
  <si>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</si>
  <si>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</si>
  <si>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</si>
  <si>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</si>
  <si>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</si>
  <si>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</si>
  <si>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</si>
  <si>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</si>
  <si>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</si>
  <si>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</si>
  <si>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</si>
  <si>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</si>
  <si>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</si>
  <si>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</si>
  <si>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</si>
  <si>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</si>
  <si>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</si>
  <si>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</si>
  <si>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</si>
  <si>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</si>
  <si>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</si>
  <si>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</si>
  <si>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</si>
  <si>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</si>
  <si>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</si>
  <si>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</si>
  <si>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</si>
  <si>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</si>
  <si>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</si>
  <si>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</si>
  <si>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</si>
  <si>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</si>
  <si>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</si>
  <si>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</si>
  <si>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</si>
  <si>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</si>
  <si>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</si>
  <si>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</si>
  <si>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</si>
  <si>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</si>
  <si>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</si>
  <si>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</si>
  <si>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</si>
  <si>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</si>
  <si>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</si>
  <si>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</si>
  <si>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</si>
  <si>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</si>
  <si>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</si>
  <si>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</si>
  <si>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</si>
  <si>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</si>
  <si>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</si>
  <si>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</si>
  <si>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</si>
  <si>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</si>
  <si>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</si>
  <si>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</si>
  <si>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</si>
  <si>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</si>
  <si>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</si>
  <si>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</si>
  <si>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</si>
  <si>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</si>
  <si>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</si>
  <si>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</si>
  <si>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</si>
  <si>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</si>
  <si>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</si>
  <si>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</si>
  <si>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</si>
  <si>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</si>
  <si>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</si>
  <si>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</si>
  <si>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</si>
  <si>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</si>
  <si>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</si>
  <si>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</si>
  <si>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</si>
  <si>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</si>
  <si>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</si>
  <si>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</si>
  <si>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</si>
  <si>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</si>
  <si>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</si>
  <si>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</si>
  <si>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</si>
  <si>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</si>
  <si>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</si>
  <si>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</si>
  <si>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</si>
  <si>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</si>
  <si>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</si>
  <si>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</si>
  <si>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</si>
  <si>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</si>
  <si>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</si>
  <si>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</si>
  <si>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</si>
  <si>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</si>
  <si>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</si>
  <si>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</si>
  <si>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</si>
  <si>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</si>
  <si>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</si>
  <si>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</si>
  <si>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</si>
  <si>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</si>
  <si>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</si>
  <si>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</si>
  <si>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</si>
  <si>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</si>
  <si>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</si>
  <si>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</si>
  <si>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</si>
  <si>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</si>
  <si>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</si>
  <si>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</si>
  <si>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</si>
  <si>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</si>
  <si>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</si>
  <si>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</si>
  <si>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</si>
  <si>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</si>
  <si>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</si>
  <si>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</si>
  <si>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</si>
  <si>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</si>
  <si>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</si>
  <si>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</si>
  <si>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</si>
  <si>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</si>
  <si>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</si>
  <si>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</si>
  <si>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</si>
  <si>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</si>
  <si>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</si>
  <si>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</si>
  <si>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</si>
  <si>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</si>
  <si>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</si>
  <si>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</si>
  <si>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</si>
  <si>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</si>
  <si>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</si>
  <si>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</si>
  <si>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</si>
  <si>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</si>
  <si>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</si>
  <si>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</si>
  <si>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</si>
  <si>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</si>
  <si>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</si>
  <si>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</si>
  <si>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</si>
  <si>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</si>
  <si>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</si>
  <si>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</si>
  <si>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</si>
  <si>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</si>
  <si>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</si>
  <si>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</si>
  <si>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</si>
  <si>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</si>
  <si>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</si>
  <si>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</si>
  <si>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</si>
  <si>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</si>
  <si>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</si>
  <si>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</si>
  <si>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</si>
  <si>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</si>
  <si>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</si>
  <si>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</si>
  <si>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</si>
  <si>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</si>
  <si>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</si>
  <si>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</si>
  <si>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</si>
  <si>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</si>
  <si>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</si>
  <si>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</si>
  <si>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</si>
  <si>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</si>
  <si>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</si>
  <si>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</si>
  <si>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</si>
  <si>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</si>
  <si>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</si>
  <si>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</si>
  <si>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</si>
  <si>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</si>
  <si>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</si>
  <si>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</si>
  <si>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</si>
  <si>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</si>
  <si>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</si>
  <si>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</si>
  <si>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</si>
  <si>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</si>
  <si>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</si>
  <si>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</si>
  <si>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</si>
  <si>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</si>
  <si>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</si>
  <si>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</si>
  <si>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</si>
  <si>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</si>
  <si>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</si>
  <si>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</si>
  <si>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</si>
  <si>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</si>
  <si>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</si>
  <si>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</si>
  <si>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</si>
  <si>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</si>
  <si>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</si>
  <si>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</si>
  <si>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</si>
  <si>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</si>
  <si>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</si>
  <si>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</si>
  <si>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</si>
  <si>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</si>
  <si>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</si>
  <si>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</si>
  <si>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</si>
  <si>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</si>
  <si>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</si>
  <si>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</si>
  <si>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</si>
  <si>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</si>
  <si>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</si>
  <si>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</si>
  <si>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</si>
  <si>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</si>
  <si>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</si>
  <si>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</si>
  <si>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</si>
  <si>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</si>
  <si>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</si>
  <si>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</si>
  <si>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</si>
  <si>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</si>
  <si>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</si>
  <si>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</si>
  <si>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</si>
  <si>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</si>
  <si>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</si>
  <si>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</si>
  <si>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</si>
  <si>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</si>
  <si>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</si>
  <si>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</si>
  <si>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</si>
  <si>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</si>
  <si>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</si>
  <si>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</si>
  <si>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</si>
  <si>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</si>
  <si>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</si>
  <si>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</si>
  <si>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</si>
  <si>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</si>
  <si>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</si>
  <si>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</si>
  <si>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</si>
  <si>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</si>
  <si>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</si>
  <si>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</si>
  <si>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</si>
  <si>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</si>
  <si>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</si>
  <si>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</si>
  <si>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</si>
  <si>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</si>
  <si>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</si>
  <si>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</si>
  <si>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</si>
  <si>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</si>
  <si>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</si>
  <si>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</si>
  <si>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</si>
  <si>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</si>
  <si>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</si>
  <si>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</si>
  <si>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</si>
  <si>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</si>
  <si>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</si>
  <si>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</si>
  <si>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</si>
  <si>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</si>
  <si>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</si>
  <si>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</si>
  <si>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</si>
  <si>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</si>
  <si>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</si>
  <si>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</si>
  <si>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</si>
  <si>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</si>
  <si>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</si>
  <si>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</si>
  <si>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</si>
  <si>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</si>
  <si>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</si>
  <si>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</si>
  <si>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</si>
  <si>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</si>
  <si>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</si>
  <si>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</si>
  <si>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</si>
  <si>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</si>
  <si>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</si>
  <si>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</si>
  <si>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</si>
  <si>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</si>
  <si>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</si>
  <si>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</si>
  <si>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</si>
  <si>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</si>
  <si>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</si>
  <si>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</si>
  <si>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</si>
  <si>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</si>
  <si>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</si>
  <si>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</si>
  <si>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</si>
  <si>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</si>
  <si>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</si>
  <si>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</si>
  <si>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</si>
  <si>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</si>
  <si>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</si>
  <si>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</si>
  <si>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</si>
  <si>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</si>
  <si>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</si>
  <si>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</si>
  <si>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</si>
  <si>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</si>
  <si>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</si>
  <si>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</si>
  <si>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</si>
  <si>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</si>
  <si>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</si>
  <si>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</si>
  <si>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</si>
  <si>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</si>
  <si>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</si>
  <si>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</si>
  <si>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</si>
  <si>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</si>
  <si>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</si>
  <si>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</si>
  <si>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</si>
  <si>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</si>
  <si>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</si>
  <si>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</si>
  <si>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</si>
  <si>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</si>
  <si>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</si>
  <si>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</si>
  <si>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</si>
  <si>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</si>
  <si>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</si>
  <si>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</si>
  <si>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</si>
  <si>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</si>
  <si>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</si>
  <si>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</si>
  <si>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</si>
  <si>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</si>
  <si>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</si>
  <si>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</si>
  <si>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</si>
  <si>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</si>
  <si>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</si>
  <si>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</si>
  <si>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</si>
  <si>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</si>
  <si>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</si>
  <si>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</si>
  <si>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</si>
  <si>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</si>
  <si>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</si>
  <si>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</si>
  <si>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</si>
  <si>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</si>
  <si>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</si>
  <si>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</si>
  <si>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</si>
  <si>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</si>
  <si>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</si>
  <si>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</si>
  <si>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</si>
  <si>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</si>
  <si>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</si>
  <si>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</si>
  <si>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</si>
  <si>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</si>
  <si>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</si>
  <si>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</si>
  <si>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</si>
  <si>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</si>
  <si>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</si>
  <si>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</si>
  <si>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</si>
  <si>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</si>
  <si>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</si>
  <si>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</si>
  <si>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</si>
  <si>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</si>
  <si>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</si>
  <si>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</si>
  <si>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</si>
  <si>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</si>
  <si>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</si>
  <si>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</si>
  <si>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</si>
  <si>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</si>
  <si>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</si>
  <si>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</si>
  <si>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</si>
  <si>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</si>
  <si>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</si>
  <si>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</si>
  <si>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</si>
  <si>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</si>
  <si>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</si>
  <si>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</si>
  <si>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</si>
  <si>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</si>
  <si>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</si>
  <si>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</si>
  <si>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</si>
  <si>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</si>
  <si>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</si>
  <si>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</si>
  <si>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</si>
  <si>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</si>
  <si>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</si>
  <si>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</si>
  <si>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</si>
  <si>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</si>
  <si>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</si>
  <si>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</si>
  <si>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</si>
  <si>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</si>
  <si>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</si>
  <si>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</si>
  <si>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</si>
  <si>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</si>
  <si>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</si>
  <si>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</si>
  <si>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</si>
  <si>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</si>
  <si>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</si>
  <si>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</si>
  <si>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</si>
  <si>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</si>
  <si>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</si>
  <si>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</si>
  <si>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</si>
  <si>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</si>
  <si>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</si>
  <si>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</si>
  <si>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</si>
  <si>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</si>
  <si>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</si>
  <si>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</si>
  <si>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</si>
  <si>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</si>
  <si>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</si>
  <si>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</si>
  <si>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</si>
  <si>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</si>
  <si>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</si>
  <si>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</si>
  <si>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</si>
  <si>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</si>
  <si>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</si>
  <si>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</si>
  <si>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</si>
  <si>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</si>
  <si>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</si>
  <si>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</si>
  <si>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</si>
  <si>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</si>
  <si>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</si>
  <si>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</si>
  <si>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</si>
  <si>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</si>
  <si>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</si>
  <si>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</si>
  <si>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</si>
  <si>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</si>
  <si>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</si>
  <si>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</si>
  <si>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</si>
  <si>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</si>
  <si>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</si>
  <si>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</si>
  <si>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</si>
  <si>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</si>
  <si>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</si>
  <si>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</si>
  <si>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</si>
  <si>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</si>
  <si>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</si>
  <si>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</si>
  <si>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</si>
  <si>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</si>
  <si>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</si>
  <si>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</si>
  <si>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</si>
  <si>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</si>
  <si>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</si>
  <si>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</si>
  <si>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</si>
  <si>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</si>
  <si>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</si>
  <si>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</si>
  <si>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</si>
  <si>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</si>
  <si>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</si>
  <si>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</si>
  <si>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</si>
  <si>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</si>
  <si>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</si>
  <si>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</si>
  <si>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</si>
  <si>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</si>
  <si>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</si>
  <si>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</si>
  <si>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</si>
  <si>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</si>
  <si>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</si>
  <si>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</si>
  <si>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</si>
  <si>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</si>
  <si>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</si>
  <si>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</si>
  <si>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</si>
  <si>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</si>
  <si>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</si>
  <si>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</si>
  <si>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</si>
  <si>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</si>
  <si>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</si>
  <si>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</si>
  <si>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</si>
  <si>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</si>
  <si>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</si>
  <si>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</si>
  <si>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</si>
  <si>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</si>
  <si>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</si>
  <si>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</si>
  <si>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</si>
  <si>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</si>
  <si>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</si>
  <si>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</si>
  <si>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</si>
  <si>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</si>
  <si>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</si>
  <si>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</si>
  <si>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</si>
  <si>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</si>
  <si>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</si>
  <si>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</si>
  <si>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</si>
  <si>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</si>
  <si>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</si>
  <si>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</si>
  <si>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</si>
  <si>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</si>
  <si>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</si>
  <si>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</si>
  <si>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</si>
  <si>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</si>
  <si>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</si>
  <si>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</si>
  <si>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</si>
  <si>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</si>
  <si>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</si>
  <si>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</si>
  <si>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</si>
  <si>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</si>
  <si>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</si>
  <si>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</si>
  <si>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</si>
  <si>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</si>
  <si>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</si>
  <si>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</si>
  <si>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</si>
  <si>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</si>
  <si>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</si>
  <si>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</si>
  <si>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</si>
  <si>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</si>
  <si>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</si>
  <si>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</si>
  <si>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</si>
  <si>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</si>
  <si>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</si>
  <si>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</si>
  <si>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</si>
  <si>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</si>
  <si>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</si>
  <si>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</si>
  <si>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</si>
  <si>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</si>
  <si>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</si>
  <si>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</si>
  <si>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</si>
  <si>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</si>
  <si>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</si>
  <si>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</si>
  <si>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</si>
  <si>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</si>
  <si>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</si>
  <si>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</si>
  <si>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</si>
  <si>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</si>
  <si>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</si>
  <si>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</si>
  <si>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</si>
  <si>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</si>
  <si>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</si>
  <si>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</si>
  <si>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</si>
  <si>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</si>
  <si>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</si>
  <si>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</si>
  <si>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</si>
  <si>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</si>
  <si>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</si>
  <si>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</si>
  <si>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</si>
  <si>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</si>
  <si>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</si>
  <si>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</si>
  <si>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</si>
  <si>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</si>
  <si>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</si>
  <si>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</si>
  <si>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</si>
  <si>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</si>
  <si>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</si>
  <si>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</si>
  <si>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</si>
  <si>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</si>
  <si>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</si>
  <si>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</si>
  <si>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</si>
  <si>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</si>
  <si>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</si>
  <si>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</si>
  <si>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</si>
  <si>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</si>
  <si>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</si>
  <si>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</si>
  <si>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</si>
  <si>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</si>
  <si>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</si>
  <si>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</si>
  <si>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</si>
  <si>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</si>
  <si>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</si>
  <si>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</si>
  <si>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</si>
  <si>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</si>
  <si>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</si>
  <si>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</si>
  <si>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</si>
  <si>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</si>
  <si>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</si>
  <si>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</si>
  <si>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</si>
  <si>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</si>
  <si>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</si>
  <si>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</si>
  <si>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</si>
  <si>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</si>
  <si>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</si>
  <si>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</si>
  <si>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</si>
  <si>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</si>
  <si>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</si>
  <si>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</si>
  <si>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</si>
  <si>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</si>
  <si>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</si>
  <si>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</si>
  <si>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</si>
  <si>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</si>
  <si>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</si>
  <si>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</si>
  <si>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</si>
  <si>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</si>
  <si>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</si>
  <si>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</si>
  <si>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</si>
  <si>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</si>
  <si>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</si>
  <si>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</si>
  <si>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</si>
  <si>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</si>
  <si>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</si>
  <si>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</si>
  <si>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</si>
  <si>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</si>
  <si>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</si>
  <si>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</si>
  <si>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</si>
  <si>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</si>
  <si>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</si>
  <si>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</si>
  <si>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</si>
  <si>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</si>
  <si>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</si>
  <si>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</si>
  <si>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</si>
  <si>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</si>
  <si>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</si>
  <si>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</si>
  <si>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</si>
  <si>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</si>
  <si>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</si>
  <si>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</si>
  <si>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</si>
  <si>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</si>
  <si>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</si>
  <si>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</si>
  <si>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</si>
  <si>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</si>
  <si>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</si>
  <si>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</si>
  <si>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</si>
  <si>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</si>
  <si>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</si>
  <si>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</si>
  <si>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</si>
  <si>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</si>
  <si>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</si>
  <si>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</si>
  <si>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</si>
  <si>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</si>
  <si>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</si>
  <si>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</si>
  <si>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</si>
  <si>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</si>
  <si>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</si>
  <si>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</si>
  <si>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</si>
  <si>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</si>
  <si>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</si>
  <si>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</si>
  <si>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</si>
  <si>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</si>
  <si>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</si>
  <si>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</si>
  <si>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</si>
  <si>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</si>
  <si>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</si>
  <si>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</si>
  <si>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</si>
  <si>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</si>
  <si>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</si>
  <si>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</si>
  <si>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</si>
  <si>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</si>
  <si>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</si>
  <si>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</si>
  <si>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</si>
  <si>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</si>
  <si>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</si>
  <si>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</si>
  <si>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</si>
  <si>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</si>
  <si>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</si>
  <si>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</si>
  <si>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</si>
  <si>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</si>
  <si>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</si>
  <si>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</si>
  <si>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</si>
  <si>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</si>
  <si>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</si>
  <si>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</si>
  <si>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</si>
  <si>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</si>
  <si>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</si>
  <si>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</si>
  <si>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</si>
  <si>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</si>
  <si>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</si>
  <si>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</si>
  <si>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</si>
  <si>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</si>
  <si>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</si>
  <si>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</si>
  <si>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</si>
  <si>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</si>
  <si>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</si>
  <si>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</si>
  <si>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</si>
  <si>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</si>
  <si>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</si>
  <si>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</si>
  <si>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</si>
  <si>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</si>
  <si>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</si>
  <si>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</si>
  <si>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</si>
  <si>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</si>
  <si>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</si>
  <si>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</si>
  <si>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</si>
  <si>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</si>
  <si>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</si>
  <si>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</si>
  <si>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</si>
  <si>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</si>
  <si>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</si>
  <si>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</si>
  <si>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</si>
  <si>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</si>
  <si>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</si>
  <si>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</si>
  <si>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</si>
  <si>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</si>
  <si>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</si>
  <si>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</si>
  <si>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</si>
  <si>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</si>
  <si>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</si>
  <si>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</si>
  <si>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</si>
  <si>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</si>
  <si>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</si>
  <si>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</si>
  <si>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</si>
  <si>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</si>
  <si>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</si>
  <si>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</si>
  <si>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</si>
  <si>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</si>
  <si>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</si>
  <si>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</si>
  <si>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</si>
  <si>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</si>
  <si>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</si>
  <si>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</si>
  <si>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</si>
  <si>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</si>
  <si>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</si>
  <si>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</si>
  <si>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</si>
  <si>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</si>
  <si>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</si>
  <si>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</si>
  <si>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</si>
  <si>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</si>
  <si>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</si>
  <si>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</si>
  <si>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</si>
  <si>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</si>
  <si>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</si>
  <si>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</si>
  <si>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</si>
  <si>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</si>
  <si>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</si>
  <si>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</si>
  <si>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</si>
  <si>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</si>
  <si>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</si>
  <si>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</si>
  <si>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</si>
  <si>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</si>
  <si>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</si>
  <si>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</si>
  <si>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</si>
  <si>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</si>
  <si>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</si>
  <si>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</si>
  <si>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</si>
  <si>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</si>
  <si>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</si>
  <si>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</si>
  <si>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</si>
  <si>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</si>
  <si>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</si>
  <si>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</si>
  <si>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</si>
  <si>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</si>
  <si>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</si>
  <si>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</si>
  <si>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</si>
  <si>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</si>
  <si>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</si>
  <si>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</si>
  <si>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</si>
  <si>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</si>
  <si>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</si>
  <si>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</si>
  <si>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</si>
  <si>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</si>
  <si>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</si>
  <si>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</si>
  <si>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</si>
  <si>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</si>
  <si>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</si>
  <si>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</si>
  <si>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</si>
  <si>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</si>
  <si>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</si>
  <si>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</si>
  <si>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</si>
  <si>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</si>
  <si>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</si>
  <si>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</si>
  <si>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</si>
  <si>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</si>
  <si>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</si>
  <si>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</si>
  <si>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</si>
  <si>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</si>
  <si>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</si>
  <si>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</si>
  <si>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</si>
  <si>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</si>
  <si>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</si>
  <si>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</si>
  <si>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</si>
  <si>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</si>
  <si>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</si>
  <si>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</si>
  <si>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</si>
  <si>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</si>
  <si>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</si>
  <si>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</si>
  <si>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</si>
  <si>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</si>
  <si>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</si>
  <si>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</si>
  <si>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</si>
  <si>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</si>
  <si>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</si>
  <si>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</si>
  <si>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</si>
  <si>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</si>
  <si>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</si>
  <si>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</si>
  <si>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</si>
  <si>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</si>
  <si>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</si>
  <si>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</si>
  <si>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</si>
  <si>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</si>
  <si>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</si>
  <si>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</si>
  <si>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</si>
  <si>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</si>
  <si>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</si>
  <si>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</si>
  <si>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</si>
  <si>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</si>
  <si>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</si>
  <si>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</si>
  <si>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</si>
  <si>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</si>
  <si>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</si>
  <si>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</si>
  <si>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</si>
  <si>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</si>
  <si>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</si>
  <si>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</si>
  <si>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</si>
  <si>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</si>
  <si>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</si>
  <si>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</si>
  <si>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</si>
  <si>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</si>
  <si>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</si>
  <si>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</si>
  <si>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</si>
  <si>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</si>
  <si>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</si>
  <si>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</si>
  <si>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</si>
  <si>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</si>
  <si>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</si>
  <si>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</si>
  <si>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</si>
  <si>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</si>
  <si>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</si>
  <si>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</si>
  <si>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</si>
  <si>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</si>
  <si>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</si>
  <si>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</si>
  <si>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</si>
  <si>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</si>
  <si>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</si>
  <si>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</si>
  <si>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</si>
  <si>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</si>
  <si>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</si>
  <si>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</si>
  <si>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</si>
  <si>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</si>
  <si>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</si>
  <si>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</si>
  <si>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</si>
  <si>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</si>
  <si>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</si>
  <si>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</si>
  <si>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</si>
  <si>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</si>
  <si>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</si>
  <si>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</si>
  <si>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</si>
  <si>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</si>
  <si>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</si>
  <si>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</si>
  <si>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</si>
  <si>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</si>
  <si>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</si>
  <si>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</si>
  <si>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</si>
  <si>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</si>
  <si>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</si>
  <si>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</si>
  <si>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</si>
  <si>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</si>
  <si>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</si>
  <si>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</si>
  <si>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</si>
  <si>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</si>
  <si>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</si>
  <si>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</si>
  <si>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</si>
  <si>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</si>
  <si>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</si>
  <si>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</si>
  <si>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</si>
  <si>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</si>
  <si>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</si>
  <si>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</si>
  <si>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</si>
  <si>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</si>
  <si>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</si>
  <si>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</si>
  <si>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</si>
  <si>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</si>
  <si>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</si>
  <si>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</si>
  <si>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</si>
  <si>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</si>
  <si>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</si>
  <si>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</si>
  <si>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</si>
  <si>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</si>
  <si>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</si>
  <si>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</si>
  <si>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</si>
  <si>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</si>
  <si>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</si>
  <si>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</si>
  <si>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</si>
  <si>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</si>
  <si>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</si>
  <si>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</si>
  <si>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</si>
  <si>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</si>
  <si>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</si>
  <si>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</si>
  <si>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</si>
  <si>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</si>
  <si>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</si>
  <si>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</si>
  <si>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</si>
  <si>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</si>
  <si>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</si>
  <si>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</si>
  <si>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</si>
  <si>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</si>
  <si>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</si>
  <si>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</si>
  <si>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</si>
  <si>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</si>
  <si>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</si>
  <si>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</si>
  <si>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</si>
  <si>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</si>
  <si>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</si>
  <si>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</si>
  <si>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</si>
  <si>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</si>
  <si>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</si>
  <si>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</si>
  <si>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</si>
  <si>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</si>
  <si>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</si>
  <si>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</si>
  <si>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</si>
  <si>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</si>
  <si>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</si>
  <si>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</si>
  <si>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</si>
  <si>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</si>
  <si>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</si>
  <si>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</si>
  <si>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</si>
  <si>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</si>
  <si>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</si>
  <si>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</si>
  <si>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</si>
  <si>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</si>
  <si>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</si>
  <si>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</si>
  <si>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</si>
  <si>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</si>
  <si>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</si>
  <si>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</si>
  <si>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</si>
  <si>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</si>
  <si>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</si>
  <si>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</si>
  <si>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</si>
  <si>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</si>
  <si>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</si>
  <si>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</si>
  <si>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</si>
  <si>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</si>
  <si>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</si>
  <si>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</si>
  <si>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</si>
  <si>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</si>
  <si>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</si>
  <si>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</si>
  <si>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</si>
  <si>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</si>
  <si>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</si>
  <si>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</si>
  <si>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</si>
  <si>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</si>
  <si>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</si>
  <si>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</si>
  <si>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</si>
  <si>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</si>
  <si>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</si>
  <si>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</si>
  <si>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</si>
  <si>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</si>
  <si>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</si>
  <si>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</si>
  <si>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</si>
  <si>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</si>
  <si>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</si>
  <si>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</si>
  <si>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</si>
  <si>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</si>
  <si>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</si>
  <si>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</si>
  <si>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</si>
  <si>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</si>
  <si>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</si>
  <si>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</si>
  <si>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</si>
  <si>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</si>
  <si>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</si>
  <si>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</si>
  <si>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</si>
  <si>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</si>
  <si>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</si>
  <si>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</si>
  <si>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</si>
  <si>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</si>
  <si>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</si>
  <si>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</si>
  <si>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</si>
  <si>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</si>
  <si>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</si>
  <si>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</si>
  <si>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</si>
  <si>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</si>
  <si>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</si>
  <si>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</si>
  <si>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</si>
  <si>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</si>
  <si>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</si>
  <si>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</si>
  <si>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</si>
  <si>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</si>
  <si>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</si>
  <si>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</si>
  <si>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</si>
  <si>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</si>
  <si>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</si>
  <si>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</si>
  <si>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</si>
  <si>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</si>
  <si>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</si>
  <si>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</si>
  <si>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</si>
  <si>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</si>
  <si>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</si>
  <si>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</si>
  <si>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</si>
  <si>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</si>
  <si>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</si>
  <si>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</si>
  <si>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</si>
  <si>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</si>
  <si>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</si>
  <si>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</si>
  <si>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</si>
  <si>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</si>
  <si>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</si>
  <si>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</si>
  <si>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</si>
  <si>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</si>
  <si>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</si>
  <si>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</si>
  <si>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</si>
  <si>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</si>
  <si>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</si>
  <si>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</si>
  <si>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</si>
  <si>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</si>
  <si>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</si>
  <si>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</si>
  <si>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</si>
  <si>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</si>
  <si>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</si>
  <si>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</si>
  <si>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</si>
  <si>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</si>
  <si>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</si>
  <si>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</si>
  <si>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</si>
  <si>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</si>
  <si>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</si>
  <si>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</si>
  <si>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</si>
  <si>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</si>
  <si>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</si>
  <si>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</si>
  <si>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</si>
  <si>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</si>
  <si>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</si>
  <si>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</si>
  <si>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</si>
  <si>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</si>
  <si>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</si>
  <si>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</si>
  <si>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</si>
  <si>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</si>
  <si>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</si>
  <si>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</si>
  <si>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</si>
  <si>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</si>
  <si>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</si>
  <si>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</si>
  <si>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</si>
  <si>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</si>
  <si>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</si>
  <si>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</si>
  <si>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</si>
  <si>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</si>
  <si>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</si>
  <si>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</si>
  <si>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</si>
  <si>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</si>
  <si>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</si>
  <si>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</si>
  <si>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</si>
  <si>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</si>
  <si>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</si>
  <si>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</si>
  <si>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</si>
  <si>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</si>
  <si>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</si>
  <si>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</si>
  <si>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</si>
  <si>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</si>
  <si>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</si>
  <si>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</si>
  <si>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</si>
  <si>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</si>
  <si>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</si>
  <si>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</si>
  <si>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</si>
  <si>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</si>
  <si>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</si>
  <si>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</si>
  <si>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</si>
  <si>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</si>
  <si>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</si>
  <si>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</si>
  <si>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</si>
  <si>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</si>
  <si>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</si>
  <si>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</si>
  <si>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</si>
  <si>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</si>
  <si>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</si>
  <si>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</si>
  <si>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</si>
  <si>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</si>
  <si>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</si>
  <si>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</si>
  <si>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</si>
  <si>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</si>
  <si>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</si>
  <si>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</si>
  <si>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</si>
  <si>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</si>
  <si>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</si>
  <si>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</si>
  <si>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</si>
  <si>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</si>
  <si>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</si>
  <si>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</si>
  <si>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</si>
  <si>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</si>
  <si>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</si>
  <si>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</si>
  <si>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</si>
  <si>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</si>
  <si>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</si>
  <si>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</si>
  <si>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</si>
  <si>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</si>
  <si>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</si>
  <si>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</si>
  <si>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</si>
  <si>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</si>
  <si>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</si>
  <si>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</si>
  <si>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</si>
  <si>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</si>
  <si>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</si>
  <si>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</si>
  <si>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</si>
  <si>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</si>
  <si>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</si>
  <si>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</si>
  <si>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</si>
  <si>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</si>
  <si>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</si>
  <si>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</si>
  <si>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</si>
  <si>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</si>
  <si>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</si>
  <si>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</si>
  <si>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</si>
  <si>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</si>
  <si>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</si>
  <si>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</si>
  <si>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</si>
  <si>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</si>
  <si>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</si>
  <si>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</si>
  <si>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</si>
  <si>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</si>
  <si>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</si>
  <si>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</si>
  <si>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</si>
  <si>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</si>
  <si>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</si>
  <si>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</si>
  <si>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</si>
  <si>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</si>
  <si>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</si>
  <si>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</si>
  <si>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</si>
  <si>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</si>
  <si>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</si>
  <si>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</si>
  <si>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</si>
  <si>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</si>
  <si>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</si>
  <si>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</si>
  <si>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</si>
  <si>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</si>
  <si>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</si>
  <si>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</si>
  <si>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</si>
  <si>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</si>
  <si>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</si>
  <si>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</si>
  <si>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</si>
  <si>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</si>
  <si>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</si>
  <si>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</si>
  <si>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</si>
  <si>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</si>
  <si>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</si>
  <si>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</si>
  <si>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</si>
  <si>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</si>
  <si>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</si>
  <si>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</si>
  <si>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</si>
  <si>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</si>
  <si>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</si>
  <si>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</si>
  <si>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</si>
  <si>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</si>
  <si>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</si>
  <si>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</si>
  <si>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</si>
  <si>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</si>
  <si>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</si>
  <si>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</si>
  <si>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</si>
  <si>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</si>
  <si>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</si>
  <si>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</si>
  <si>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</si>
  <si>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</si>
  <si>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</si>
  <si>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</si>
  <si>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</si>
  <si>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</si>
  <si>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</si>
  <si>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</si>
  <si>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</si>
  <si>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</si>
  <si>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</si>
  <si>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</si>
  <si>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</si>
  <si>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</si>
  <si>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</si>
  <si>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</si>
  <si>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</si>
  <si>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</si>
  <si>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</si>
  <si>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</si>
  <si>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</si>
  <si>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</si>
  <si>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</si>
  <si>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</si>
  <si>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</si>
  <si>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</si>
  <si>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</si>
  <si>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</si>
  <si>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</si>
  <si>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</si>
  <si>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</si>
  <si>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</si>
  <si>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</si>
  <si>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</si>
  <si>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</si>
  <si>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</si>
  <si>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</si>
  <si>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</si>
  <si>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</si>
  <si>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</si>
  <si>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</si>
  <si>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</si>
  <si>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</si>
  <si>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</si>
  <si>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</si>
  <si>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</si>
  <si>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</si>
  <si>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</si>
  <si>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</si>
  <si>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</si>
  <si>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</si>
  <si>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</si>
  <si>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</si>
  <si>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</si>
  <si>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</si>
  <si>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</si>
  <si>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</si>
  <si>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</si>
  <si>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</si>
  <si>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</si>
  <si>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</si>
  <si>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</si>
  <si>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</si>
  <si>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</si>
  <si>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</si>
  <si>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</si>
  <si>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</si>
  <si>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</si>
  <si>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</si>
  <si>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</si>
  <si>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</si>
  <si>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</si>
  <si>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</si>
  <si>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</si>
  <si>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</si>
  <si>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</si>
  <si>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</si>
  <si>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</si>
  <si>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</si>
  <si>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</si>
  <si>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</si>
  <si>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</si>
  <si>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</si>
  <si>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</si>
  <si>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</si>
  <si>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</si>
  <si>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</si>
  <si>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</si>
  <si>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</si>
  <si>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</si>
  <si>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</si>
  <si>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</si>
  <si>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</si>
  <si>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</si>
  <si>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</si>
  <si>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</si>
  <si>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</si>
  <si>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</si>
  <si>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</si>
  <si>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</si>
  <si>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</si>
  <si>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</si>
  <si>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</si>
  <si>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</si>
  <si>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</si>
  <si>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</si>
  <si>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</si>
  <si>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</si>
  <si>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</si>
  <si>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</si>
  <si>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</si>
  <si>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</si>
  <si>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</si>
  <si>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</si>
  <si>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</si>
  <si>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</si>
  <si>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</si>
  <si>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</si>
  <si>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</si>
  <si>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</si>
  <si>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</si>
  <si>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</si>
  <si>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</si>
  <si>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</si>
  <si>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</si>
  <si>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</si>
  <si>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</si>
  <si>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</si>
  <si>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</si>
  <si>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</si>
  <si>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</si>
  <si>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</si>
  <si>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</si>
  <si>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</si>
  <si>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</si>
  <si>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</si>
  <si>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</si>
  <si>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</si>
  <si>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</si>
  <si>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</si>
  <si>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</si>
  <si>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</si>
  <si>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</si>
  <si>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</si>
  <si>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</si>
  <si>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</si>
  <si>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</si>
  <si>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</si>
  <si>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</si>
  <si>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</si>
  <si>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</si>
  <si>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</si>
  <si>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</si>
  <si>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</si>
  <si>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</si>
  <si>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</si>
  <si>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</si>
  <si>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</si>
  <si>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</si>
  <si>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</si>
  <si>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</si>
  <si>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</si>
  <si>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</si>
  <si>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</si>
  <si>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</si>
  <si>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</si>
  <si>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</si>
  <si>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</si>
  <si>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</si>
  <si>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</si>
  <si>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</si>
  <si>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</si>
  <si>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</si>
  <si>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</si>
  <si>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</si>
  <si>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</si>
  <si>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</si>
  <si>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</si>
  <si>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</si>
  <si>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</si>
  <si>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</si>
  <si>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</si>
  <si>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</si>
  <si>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</si>
  <si>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</si>
  <si>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</si>
  <si>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</si>
  <si>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</si>
  <si>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</si>
  <si>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</si>
  <si>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</si>
  <si>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</si>
  <si>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</si>
  <si>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</si>
  <si>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</si>
  <si>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</si>
  <si>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</si>
  <si>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</si>
  <si>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</si>
  <si>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</si>
  <si>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</si>
  <si>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</si>
  <si>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</si>
  <si>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</si>
  <si>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</si>
  <si>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</si>
  <si>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</si>
  <si>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</si>
  <si>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</si>
  <si>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</si>
  <si>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</si>
  <si>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</si>
  <si>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</si>
  <si>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</si>
  <si>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</si>
  <si>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</si>
  <si>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</si>
  <si>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</si>
  <si>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</si>
  <si>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</si>
  <si>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</si>
  <si>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</si>
  <si>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</si>
  <si>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</si>
  <si>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</si>
  <si>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</si>
  <si>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</si>
  <si>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</si>
  <si>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</si>
  <si>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</si>
  <si>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</si>
  <si>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</si>
  <si>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</si>
  <si>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</si>
  <si>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</si>
  <si>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</si>
  <si>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</si>
  <si>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</si>
  <si>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</si>
  <si>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</si>
  <si>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</si>
  <si>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</si>
  <si>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</si>
  <si>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</si>
  <si>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</si>
  <si>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</si>
  <si>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</si>
  <si>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</si>
  <si>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</si>
  <si>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</si>
  <si>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</si>
  <si>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</si>
  <si>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</si>
  <si>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</si>
  <si>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</si>
  <si>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</si>
  <si>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</si>
  <si>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</si>
  <si>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</si>
  <si>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</si>
  <si>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</si>
  <si>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</si>
  <si>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</si>
  <si>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</si>
  <si>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</si>
  <si>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</si>
  <si>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</si>
  <si>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</si>
  <si>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</si>
  <si>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</si>
  <si>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</si>
  <si>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</si>
  <si>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</si>
  <si>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</si>
  <si>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</si>
  <si>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</si>
  <si>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</si>
  <si>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</si>
  <si>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</si>
  <si>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</si>
  <si>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</si>
  <si>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</si>
  <si>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</si>
  <si>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</si>
  <si>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</si>
  <si>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</si>
  <si>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</si>
  <si>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</si>
  <si>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</si>
  <si>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</si>
  <si>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</si>
  <si>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</si>
  <si>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</si>
  <si>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</si>
  <si>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</si>
  <si>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</si>
  <si>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</si>
  <si>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</si>
  <si>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</si>
  <si>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</si>
  <si>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</si>
  <si>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</si>
  <si>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</si>
  <si>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</si>
  <si>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</si>
  <si>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</si>
  <si>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</si>
  <si>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</si>
  <si>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</si>
  <si>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</si>
  <si>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</si>
  <si>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</si>
  <si>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</si>
  <si>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</si>
  <si>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</si>
  <si>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</si>
  <si>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</si>
  <si>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</si>
  <si>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</si>
  <si>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</si>
  <si>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</si>
  <si>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</si>
  <si>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</si>
  <si>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</si>
  <si>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</si>
  <si>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</si>
  <si>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</si>
  <si>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</si>
  <si>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</si>
  <si>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</si>
  <si>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</si>
  <si>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</si>
  <si>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</si>
  <si>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</si>
  <si>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</si>
  <si>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</si>
  <si>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</si>
  <si>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</si>
  <si>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</si>
  <si>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</si>
  <si>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</si>
  <si>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</si>
  <si>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</si>
  <si>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</si>
  <si>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</si>
  <si>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</si>
  <si>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</si>
  <si>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</si>
  <si>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</si>
  <si>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</si>
  <si>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</si>
  <si>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</si>
  <si>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</si>
  <si>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</si>
  <si>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</si>
  <si>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</si>
  <si>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</si>
  <si>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</si>
  <si>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</si>
  <si>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</si>
  <si>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</si>
  <si>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</si>
  <si>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</si>
  <si>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</si>
  <si>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</si>
  <si>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</si>
  <si>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</si>
  <si>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</si>
  <si>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</si>
  <si>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</si>
  <si>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</si>
  <si>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</si>
  <si>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</si>
  <si>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</si>
  <si>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</si>
  <si>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</si>
  <si>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</si>
  <si>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</si>
  <si>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</si>
  <si>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</si>
  <si>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</si>
  <si>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</si>
  <si>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</si>
  <si>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</si>
  <si>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</si>
  <si>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</si>
  <si>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</si>
  <si>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</si>
  <si>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</si>
  <si>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</si>
  <si>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</si>
  <si>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</si>
  <si>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</si>
  <si>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</si>
  <si>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</si>
  <si>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</si>
  <si>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</si>
  <si>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</si>
  <si>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</si>
  <si>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</si>
  <si>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</si>
  <si>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</si>
  <si>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</si>
  <si>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</si>
  <si>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</si>
  <si>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</si>
  <si>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</si>
  <si>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</si>
  <si>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</si>
  <si>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</si>
  <si>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</si>
  <si>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</si>
  <si>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</si>
  <si>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</si>
  <si>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</si>
  <si>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</si>
  <si>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</si>
  <si>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</si>
  <si>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</si>
  <si>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</si>
  <si>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</si>
  <si>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</si>
  <si>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</si>
  <si>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</si>
  <si>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</si>
  <si>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</si>
  <si>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</si>
  <si>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</si>
  <si>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</si>
  <si>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</si>
  <si>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</si>
  <si>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</si>
  <si>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</si>
  <si>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</si>
  <si>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</si>
  <si>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</si>
  <si>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</si>
  <si>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</si>
  <si>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</si>
  <si>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</si>
  <si>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</si>
  <si>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</si>
  <si>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</si>
  <si>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</si>
  <si>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</si>
  <si>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</si>
  <si>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</si>
  <si>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</si>
  <si>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</si>
  <si>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</si>
  <si>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</si>
  <si>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</si>
  <si>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</si>
  <si>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</si>
  <si>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</si>
  <si>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</si>
  <si>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</si>
  <si>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</si>
  <si>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</si>
  <si>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</si>
  <si>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</si>
  <si>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</si>
  <si>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</si>
  <si>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</si>
  <si>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</si>
  <si>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</si>
  <si>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</si>
  <si>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</si>
  <si>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</si>
  <si>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</si>
  <si>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</si>
  <si>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</si>
  <si>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</si>
  <si>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</si>
  <si>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</si>
  <si>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</si>
  <si>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</si>
  <si>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</si>
  <si>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</si>
  <si>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</si>
  <si>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</si>
  <si>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</si>
  <si>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</si>
  <si>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</si>
  <si>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</si>
  <si>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</si>
  <si>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</si>
  <si>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</si>
  <si>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</si>
  <si>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</si>
  <si>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</si>
  <si>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</si>
  <si>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</si>
  <si>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</si>
  <si>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</si>
  <si>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</si>
  <si>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</si>
  <si>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</si>
  <si>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</si>
  <si>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</si>
  <si>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</si>
  <si>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</si>
  <si>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</si>
  <si>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</si>
  <si>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</si>
  <si>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</si>
  <si>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</si>
  <si>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</si>
  <si>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</si>
  <si>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</si>
  <si>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</si>
  <si>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</si>
  <si>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</si>
  <si>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</si>
  <si>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</si>
  <si>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</si>
  <si>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</si>
  <si>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</si>
  <si>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</si>
  <si>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</si>
  <si>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</si>
  <si>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</si>
  <si>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</si>
  <si>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</si>
  <si>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</si>
  <si>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</si>
  <si>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</si>
  <si>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</si>
  <si>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</si>
  <si>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</si>
  <si>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</si>
  <si>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</si>
  <si>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</si>
  <si>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</si>
  <si>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</si>
  <si>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</si>
  <si>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</si>
  <si>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</si>
  <si>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</si>
  <si>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</si>
  <si>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</si>
  <si>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</si>
  <si>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</si>
  <si>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</si>
  <si>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</si>
  <si>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</si>
  <si>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</si>
  <si>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</si>
  <si>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</si>
  <si>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</si>
  <si>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</si>
  <si>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</si>
  <si>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</si>
  <si>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</si>
  <si>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</si>
  <si>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</si>
  <si>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</si>
  <si>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</si>
  <si>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</si>
  <si>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</si>
  <si>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</si>
  <si>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</si>
  <si>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</si>
  <si>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</si>
  <si>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</si>
  <si>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</si>
  <si>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</si>
  <si>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</si>
  <si>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</si>
  <si>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</si>
  <si>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</si>
  <si>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</si>
  <si>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</si>
  <si>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</si>
  <si>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</si>
  <si>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</si>
  <si>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</si>
  <si>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</si>
  <si>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</si>
  <si>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</si>
  <si>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</si>
  <si>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</si>
  <si>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</si>
  <si>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</si>
  <si>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</si>
  <si>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</si>
  <si>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</si>
  <si>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</si>
  <si>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</si>
  <si>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</si>
  <si>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</si>
  <si>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</si>
  <si>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</si>
  <si>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</si>
  <si>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</si>
  <si>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</si>
  <si>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</si>
  <si>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</si>
  <si>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</si>
  <si>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</si>
  <si>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</si>
  <si>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</si>
  <si>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</si>
  <si>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</si>
  <si>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</si>
  <si>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</si>
  <si>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</si>
  <si>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</si>
  <si>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</si>
  <si>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</si>
  <si>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</si>
  <si>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</si>
  <si>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</si>
  <si>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</si>
  <si>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</si>
  <si>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</si>
  <si>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</si>
  <si>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</si>
  <si>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</si>
  <si>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</si>
  <si>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</si>
  <si>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</si>
  <si>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</si>
  <si>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</si>
  <si>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</si>
  <si>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</si>
  <si>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</si>
  <si>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</si>
  <si>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</si>
  <si>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</si>
  <si>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</si>
  <si>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</si>
  <si>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</si>
  <si>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</si>
  <si>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</si>
  <si>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</si>
  <si>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</si>
  <si>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</si>
  <si>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</si>
  <si>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</si>
  <si>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</si>
  <si>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</si>
  <si>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</si>
  <si>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</si>
  <si>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</si>
  <si>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</si>
  <si>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</si>
  <si>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</si>
  <si>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</si>
  <si>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</si>
  <si>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</si>
  <si>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</si>
  <si>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</si>
  <si>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</si>
  <si>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</si>
  <si>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</si>
  <si>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</si>
  <si>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</si>
  <si>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</si>
  <si>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</si>
  <si>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</si>
  <si>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</si>
  <si>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</si>
  <si>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</si>
  <si>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</si>
  <si>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</si>
  <si>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</si>
  <si>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</si>
  <si>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</si>
  <si>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</si>
  <si>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</si>
  <si>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</si>
  <si>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</si>
  <si>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</si>
  <si>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</si>
  <si>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</si>
  <si>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</si>
  <si>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</si>
  <si>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</si>
  <si>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</si>
  <si>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</si>
  <si>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</si>
  <si>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</si>
  <si>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</si>
  <si>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</si>
  <si>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</si>
  <si>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</si>
  <si>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</si>
  <si>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</si>
  <si>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</si>
  <si>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</si>
  <si>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</si>
  <si>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</si>
  <si>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</si>
  <si>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</si>
  <si>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</si>
  <si>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</si>
  <si>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</si>
  <si>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</si>
  <si>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</si>
  <si>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</si>
  <si>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</si>
  <si>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</si>
  <si>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</si>
  <si>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</si>
  <si>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</si>
  <si>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</si>
  <si>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</si>
  <si>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</si>
  <si>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</si>
  <si>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</si>
  <si>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</si>
  <si>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</si>
  <si>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</si>
  <si>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</si>
  <si>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</si>
  <si>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</si>
  <si>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</si>
  <si>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</si>
  <si>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</si>
  <si>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</si>
  <si>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</si>
  <si>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</si>
  <si>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</si>
  <si>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</si>
  <si>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</si>
  <si>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</si>
  <si>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</si>
  <si>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</si>
  <si>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</si>
  <si>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</si>
  <si>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</si>
  <si>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</si>
  <si>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</si>
  <si>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</si>
  <si>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</si>
  <si>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</si>
  <si>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</si>
  <si>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</si>
  <si>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</si>
  <si>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</si>
  <si>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</si>
  <si>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</si>
  <si>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</si>
  <si>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</si>
  <si>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</si>
  <si>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</si>
  <si>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</si>
  <si>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</si>
  <si>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</si>
  <si>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</si>
  <si>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</si>
  <si>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</si>
  <si>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</si>
  <si>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</si>
  <si>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</si>
  <si>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</si>
  <si>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</si>
  <si>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</si>
  <si>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</si>
  <si>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</si>
  <si>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</si>
  <si>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</si>
  <si>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</si>
  <si>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</si>
  <si>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</si>
  <si>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</si>
  <si>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</si>
  <si>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</si>
  <si>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</si>
  <si>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</si>
  <si>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</si>
  <si>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</si>
  <si>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</si>
  <si>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</si>
  <si>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</si>
  <si>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</si>
  <si>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</si>
  <si>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</si>
  <si>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</si>
  <si>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</si>
  <si>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</si>
  <si>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</si>
  <si>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</si>
  <si>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</si>
  <si>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</si>
  <si>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</si>
  <si>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</si>
  <si>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</si>
  <si>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</si>
  <si>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</si>
  <si>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</si>
  <si>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</si>
  <si>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</si>
  <si>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</si>
  <si>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</si>
  <si>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</si>
  <si>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</si>
  <si>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</si>
  <si>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</si>
  <si>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</si>
  <si>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</si>
  <si>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</si>
  <si>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</si>
  <si>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</si>
  <si>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</si>
  <si>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</si>
  <si>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</si>
  <si>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</si>
  <si>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</si>
  <si>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</si>
  <si>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</si>
  <si>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</si>
  <si>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</si>
  <si>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</si>
  <si>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</si>
  <si>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</si>
  <si>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</si>
  <si>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</si>
  <si>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</si>
  <si>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</si>
  <si>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</si>
  <si>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</si>
  <si>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</si>
  <si>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</si>
  <si>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</si>
  <si>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</si>
  <si>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</si>
  <si>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</si>
  <si>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</si>
  <si>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</si>
  <si>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</si>
  <si>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</si>
  <si>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</si>
  <si>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</si>
  <si>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</si>
  <si>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</si>
  <si>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</si>
  <si>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</si>
  <si>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</si>
  <si>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</si>
  <si>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</si>
  <si>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</si>
  <si>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</si>
  <si>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</si>
  <si>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</si>
  <si>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</si>
  <si>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</si>
  <si>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</si>
  <si>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</si>
  <si>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</si>
  <si>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</si>
  <si>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</si>
  <si>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</si>
  <si>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</si>
  <si>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</si>
  <si>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</si>
  <si>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</si>
  <si>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</si>
  <si>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</si>
  <si>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</si>
  <si>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</si>
  <si>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</si>
  <si>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</si>
  <si>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</si>
  <si>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</si>
  <si>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</si>
  <si>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</si>
  <si>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</si>
  <si>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</si>
  <si>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</si>
  <si>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</si>
  <si>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</si>
  <si>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</si>
  <si>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</si>
  <si>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</si>
  <si>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</si>
  <si>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</si>
  <si>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</si>
  <si>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</si>
  <si>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</si>
  <si>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</si>
  <si>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</si>
  <si>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</si>
  <si>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</si>
  <si>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</si>
  <si>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</si>
  <si>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</si>
  <si>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</si>
  <si>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</si>
  <si>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</si>
  <si>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</si>
  <si>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</si>
  <si>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</si>
  <si>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</si>
  <si>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</si>
  <si>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</si>
  <si>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</si>
  <si>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</si>
  <si>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</si>
  <si>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</si>
  <si>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</si>
  <si>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</si>
  <si>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</si>
  <si>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</si>
  <si>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</si>
  <si>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</si>
  <si>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</si>
  <si>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</si>
  <si>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</si>
  <si>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</si>
  <si>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</si>
  <si>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</si>
  <si>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</si>
  <si>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</si>
  <si>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</si>
  <si>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</si>
  <si>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</si>
  <si>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</si>
  <si>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</si>
  <si>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</si>
  <si>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</si>
  <si>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</si>
  <si>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</si>
  <si>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</si>
  <si>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</si>
  <si>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</si>
  <si>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</si>
  <si>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</si>
  <si>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</si>
  <si>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</si>
  <si>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</si>
  <si>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</si>
  <si>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</si>
  <si>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</si>
  <si>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</si>
  <si>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</si>
  <si>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</si>
  <si>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</si>
  <si>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</si>
  <si>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</si>
  <si>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</si>
  <si>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</si>
  <si>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</si>
  <si>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</si>
  <si>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</si>
  <si>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</si>
  <si>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</si>
  <si>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</si>
  <si>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</si>
  <si>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</si>
  <si>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</si>
  <si>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</si>
  <si>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</si>
  <si>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</si>
  <si>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</si>
  <si>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</si>
  <si>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</si>
  <si>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</si>
  <si>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</si>
  <si>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</si>
  <si>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</si>
  <si>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</si>
  <si>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</si>
  <si>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</si>
  <si>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</si>
  <si>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</si>
  <si>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</si>
  <si>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</si>
  <si>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</si>
  <si>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</si>
  <si>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</si>
  <si>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</si>
  <si>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</si>
  <si>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</si>
  <si>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</si>
  <si>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</si>
  <si>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</si>
  <si>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</si>
  <si>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</si>
  <si>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</si>
  <si>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</si>
  <si>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</si>
  <si>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</si>
  <si>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</si>
  <si>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</si>
  <si>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</si>
  <si>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</si>
  <si>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</si>
  <si>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</si>
  <si>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</si>
  <si>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</si>
  <si>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</si>
  <si>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</si>
  <si>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</si>
  <si>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</si>
  <si>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</si>
  <si>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</si>
  <si>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</si>
  <si>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</si>
  <si>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</si>
  <si>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</si>
  <si>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</si>
  <si>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</si>
  <si>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</si>
  <si>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</si>
  <si>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</si>
  <si>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</si>
  <si>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</si>
  <si>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</si>
  <si>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</si>
  <si>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</si>
  <si>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</si>
  <si>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</si>
  <si>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</si>
  <si>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</si>
  <si>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</si>
  <si>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</si>
  <si>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</si>
  <si>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</si>
  <si>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</si>
  <si>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</si>
  <si>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</si>
  <si>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</si>
  <si>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</si>
  <si>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</si>
  <si>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</si>
  <si>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</si>
  <si>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</si>
  <si>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</si>
  <si>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</si>
  <si>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</si>
  <si>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</si>
  <si>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</si>
  <si>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</si>
  <si>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</si>
  <si>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</si>
  <si>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</si>
  <si>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</si>
  <si>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</si>
  <si>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</si>
  <si>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</si>
  <si>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</si>
  <si>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</si>
  <si>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</si>
  <si>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</si>
  <si>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</si>
  <si>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</si>
  <si>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</si>
  <si>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</si>
  <si>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</si>
  <si>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</si>
  <si>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</si>
  <si>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</si>
  <si>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</si>
  <si>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</si>
  <si>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</si>
  <si>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</si>
  <si>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</si>
  <si>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</si>
  <si>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</si>
  <si>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</si>
  <si>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</si>
  <si>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</si>
  <si>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</si>
  <si>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</si>
  <si>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</si>
  <si>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</si>
  <si>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</si>
  <si>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</si>
  <si>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</si>
  <si>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</si>
  <si>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</si>
  <si>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</si>
  <si>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</si>
  <si>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</si>
  <si>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</si>
  <si>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</si>
  <si>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</si>
  <si>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</si>
  <si>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</si>
  <si>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</si>
  <si>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</si>
  <si>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</si>
  <si>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</si>
  <si>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</si>
  <si>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</si>
  <si>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</si>
  <si>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</si>
  <si>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</si>
  <si>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</si>
  <si>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</si>
  <si>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</si>
  <si>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</si>
  <si>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</si>
  <si>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</si>
  <si>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</si>
  <si>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</si>
  <si>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</si>
  <si>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</si>
  <si>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</si>
  <si>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</si>
  <si>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</si>
  <si>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</si>
  <si>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</si>
  <si>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</si>
  <si>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</si>
  <si>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</si>
  <si>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</si>
  <si>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</si>
  <si>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</si>
  <si>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</si>
  <si>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</si>
  <si>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</si>
  <si>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</si>
  <si>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</si>
  <si>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</si>
  <si>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</si>
  <si>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</si>
  <si>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</si>
  <si>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</si>
  <si>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</si>
  <si>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</si>
  <si>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</si>
  <si>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</si>
  <si>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</si>
  <si>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</si>
  <si>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</si>
  <si>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</si>
  <si>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</si>
  <si>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</si>
  <si>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</si>
  <si>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</si>
  <si>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</si>
  <si>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</si>
  <si>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</si>
  <si>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</si>
  <si>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</si>
  <si>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</si>
  <si>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</si>
  <si>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</si>
  <si>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</si>
  <si>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</si>
  <si>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</si>
  <si>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</si>
  <si>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</si>
  <si>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</si>
  <si>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</si>
  <si>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</si>
  <si>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</si>
  <si>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</si>
  <si>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</si>
  <si>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</si>
  <si>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</si>
  <si>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</si>
  <si>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</si>
  <si>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</si>
  <si>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</si>
  <si>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</si>
  <si>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</si>
  <si>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</si>
  <si>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</si>
  <si>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</si>
  <si>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</si>
  <si>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</si>
  <si>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</si>
  <si>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</si>
  <si>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</si>
  <si>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</si>
  <si>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</si>
  <si>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</si>
  <si>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</si>
  <si>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</si>
  <si>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</si>
  <si>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</si>
  <si>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</si>
  <si>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</si>
  <si>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</si>
  <si>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</si>
  <si>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</si>
  <si>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</si>
  <si>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</si>
  <si>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</si>
  <si>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</si>
  <si>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</si>
  <si>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</si>
  <si>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</si>
  <si>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</si>
  <si>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</si>
  <si>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</si>
  <si>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</si>
  <si>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</si>
  <si>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</si>
  <si>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</si>
  <si>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</si>
  <si>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</si>
  <si>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</si>
  <si>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</si>
  <si>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</si>
  <si>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</si>
  <si>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</si>
  <si>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</si>
  <si>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</si>
  <si>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</si>
  <si>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</si>
  <si>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</si>
  <si>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</si>
  <si>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</si>
  <si>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</si>
  <si>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</si>
  <si>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</si>
  <si>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</si>
  <si>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</si>
  <si>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</si>
  <si>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</si>
  <si>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</si>
  <si>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</si>
  <si>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</si>
  <si>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</si>
  <si>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</si>
  <si>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</si>
  <si>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</si>
  <si>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</si>
  <si>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</si>
  <si>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</si>
  <si>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</si>
  <si>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</si>
  <si>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</si>
  <si>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</si>
  <si>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</si>
  <si>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</si>
  <si>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</si>
  <si>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</si>
  <si>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</si>
  <si>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</si>
  <si>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</si>
  <si>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</si>
  <si>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</si>
  <si>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</si>
  <si>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</si>
  <si>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</si>
  <si>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</si>
  <si>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</si>
  <si>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</si>
  <si>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</si>
  <si>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</si>
  <si>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</si>
  <si>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</si>
  <si>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</si>
  <si>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</si>
  <si>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</si>
  <si>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</si>
  <si>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</si>
  <si>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</si>
  <si>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</si>
  <si>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</si>
  <si>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</si>
  <si>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</si>
  <si>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</si>
  <si>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</si>
  <si>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</si>
  <si>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</si>
  <si>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</si>
  <si>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</si>
  <si>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</si>
  <si>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</si>
  <si>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</si>
  <si>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</si>
  <si>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</si>
  <si>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</si>
  <si>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</si>
  <si>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</si>
  <si>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</si>
  <si>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</si>
  <si>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</si>
  <si>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</si>
  <si>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</si>
  <si>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</si>
  <si>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</si>
  <si>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</si>
  <si>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</si>
  <si>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</si>
  <si>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</si>
  <si>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</si>
  <si>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</si>
  <si>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</si>
  <si>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</si>
  <si>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</si>
  <si>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</si>
  <si>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</si>
  <si>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</si>
  <si>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</si>
  <si>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</si>
  <si>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</si>
  <si>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</si>
  <si>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</si>
  <si>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</si>
  <si>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</si>
  <si>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</si>
  <si>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</si>
  <si>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</si>
  <si>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</si>
  <si>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</si>
  <si>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</si>
  <si>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</si>
  <si>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</si>
  <si>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</si>
  <si>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</si>
  <si>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</si>
  <si>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</si>
  <si>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</si>
  <si>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</si>
  <si>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</si>
  <si>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</si>
  <si>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</si>
  <si>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</si>
  <si>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</si>
  <si>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</si>
  <si>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</si>
  <si>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</si>
  <si>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</si>
  <si>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</si>
  <si>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</si>
  <si>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</si>
  <si>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</si>
  <si>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</si>
  <si>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</si>
  <si>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</si>
  <si>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</si>
  <si>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</si>
  <si>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</si>
  <si>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</si>
  <si>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</si>
  <si>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</si>
  <si>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</si>
  <si>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</si>
  <si>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</si>
  <si>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</si>
  <si>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</si>
  <si>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</si>
  <si>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</si>
  <si>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</si>
  <si>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</si>
  <si>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</si>
  <si>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</si>
  <si>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</si>
  <si>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</si>
  <si>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</si>
  <si>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</si>
  <si>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</si>
  <si>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</si>
  <si>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</si>
  <si>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</si>
  <si>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</si>
  <si>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</si>
  <si>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</si>
  <si>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</si>
  <si>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</si>
  <si>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</si>
  <si>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</si>
  <si>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</si>
  <si>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</si>
  <si>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</si>
  <si>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</si>
  <si>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</si>
  <si>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</si>
  <si>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</si>
  <si>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</si>
  <si>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</si>
  <si>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</si>
  <si>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</si>
  <si>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</si>
  <si>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</si>
  <si>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</si>
  <si>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</si>
  <si>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</si>
  <si>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</si>
  <si>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</si>
  <si>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</si>
  <si>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</si>
  <si>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</si>
  <si>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</si>
  <si>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</si>
  <si>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</si>
  <si>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</si>
  <si>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</si>
  <si>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</si>
  <si>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</si>
  <si>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</si>
  <si>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</si>
  <si>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</si>
  <si>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</si>
  <si>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</si>
  <si>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</si>
  <si>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</si>
  <si>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</si>
  <si>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</si>
  <si>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</si>
  <si>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</si>
  <si>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</si>
  <si>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</si>
  <si>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</si>
  <si>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</si>
  <si>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</si>
  <si>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</si>
  <si>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</si>
  <si>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</si>
  <si>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</si>
  <si>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</si>
  <si>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</si>
  <si>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</si>
  <si>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</si>
  <si>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</si>
  <si>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</si>
  <si>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</si>
  <si>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</si>
  <si>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</si>
  <si>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</si>
  <si>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</si>
  <si>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</si>
  <si>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</si>
  <si>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</si>
  <si>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</si>
  <si>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</si>
  <si>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</si>
  <si>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</si>
  <si>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</si>
  <si>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</si>
  <si>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</si>
  <si>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</si>
  <si>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</si>
  <si>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</si>
  <si>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</si>
  <si>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</si>
  <si>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</si>
  <si>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</si>
  <si>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</si>
  <si>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</si>
  <si>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</si>
  <si>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</si>
  <si>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</si>
  <si>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</si>
  <si>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</si>
  <si>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</si>
  <si>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</si>
  <si>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</si>
  <si>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</si>
  <si>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</si>
  <si>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</si>
  <si>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</si>
  <si>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</si>
  <si>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</si>
  <si>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</si>
  <si>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</si>
  <si>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</si>
  <si>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</si>
  <si>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</si>
  <si>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</si>
  <si>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</si>
  <si>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</si>
  <si>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</si>
  <si>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</si>
  <si>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</si>
  <si>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</si>
  <si>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</si>
  <si>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</si>
  <si>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</si>
  <si>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</si>
  <si>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</si>
  <si>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</si>
  <si>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</si>
  <si>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</si>
  <si>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</si>
  <si>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</si>
  <si>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</si>
  <si>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</si>
  <si>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</si>
  <si>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</si>
  <si>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</si>
  <si>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</si>
  <si>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</si>
  <si>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</si>
  <si>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</si>
  <si>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</si>
  <si>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</si>
  <si>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</si>
  <si>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</si>
  <si>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</si>
  <si>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</si>
  <si>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</si>
  <si>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</si>
  <si>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</si>
  <si>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</si>
  <si>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</si>
  <si>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</si>
  <si>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</si>
  <si>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</si>
  <si>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</si>
  <si>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</si>
  <si>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</si>
  <si>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</si>
  <si>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</si>
  <si>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</si>
  <si>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</si>
  <si>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</si>
  <si>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</si>
  <si>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</si>
  <si>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</si>
  <si>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</si>
  <si>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</si>
  <si>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</si>
  <si>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</si>
  <si>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</si>
  <si>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</si>
  <si>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</si>
  <si>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</si>
  <si>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</si>
  <si>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</si>
  <si>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</si>
  <si>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</si>
  <si>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</si>
  <si>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</si>
  <si>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</si>
  <si>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</si>
  <si>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</si>
  <si>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</si>
  <si>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</si>
  <si>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</si>
  <si>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</si>
  <si>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</si>
  <si>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</si>
  <si>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</si>
  <si>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</si>
  <si>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</si>
  <si>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</si>
  <si>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</si>
  <si>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</si>
  <si>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</si>
  <si>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</si>
  <si>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</si>
  <si>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</si>
  <si>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</si>
  <si>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</si>
  <si>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</si>
  <si>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</si>
  <si>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</si>
  <si>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</si>
  <si>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</si>
  <si>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</si>
  <si>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</si>
  <si>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</si>
  <si>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</si>
  <si>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</si>
  <si>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</si>
  <si>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</si>
  <si>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</si>
  <si>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</si>
  <si>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</si>
  <si>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</si>
  <si>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</si>
  <si>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</si>
  <si>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</si>
  <si>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</si>
  <si>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</si>
  <si>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</si>
  <si>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</si>
  <si>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</si>
  <si>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</si>
  <si>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</si>
  <si>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</si>
  <si>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</si>
  <si>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</si>
  <si>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</si>
  <si>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</si>
  <si>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</si>
  <si>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</si>
  <si>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</si>
  <si>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</si>
  <si>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</si>
  <si>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</si>
  <si>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</si>
  <si>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</si>
  <si>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</si>
  <si>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</si>
  <si>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</si>
  <si>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</si>
  <si>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</si>
  <si>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</si>
  <si>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</si>
  <si>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</si>
  <si>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</si>
  <si>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</si>
  <si>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</si>
  <si>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</si>
  <si>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</si>
  <si>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</si>
  <si>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</si>
  <si>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</si>
  <si>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</si>
  <si>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</si>
  <si>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</si>
  <si>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</si>
  <si>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</si>
  <si>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</si>
  <si>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</si>
  <si>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</si>
  <si>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</si>
  <si>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</si>
  <si>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</si>
  <si>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</si>
  <si>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</si>
  <si>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</si>
  <si>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</si>
  <si>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</si>
  <si>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</si>
  <si>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</si>
  <si>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</si>
  <si>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</si>
  <si>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</si>
  <si>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</si>
  <si>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</si>
  <si>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</si>
  <si>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</si>
  <si>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</si>
  <si>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</si>
  <si>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</si>
  <si>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</si>
  <si>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</si>
  <si>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</si>
  <si>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</si>
  <si>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</si>
  <si>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</si>
  <si>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</si>
  <si>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</si>
  <si>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</si>
  <si>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</si>
  <si>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</si>
  <si>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</si>
  <si>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</si>
  <si>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</si>
  <si>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</si>
  <si>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</si>
  <si>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</si>
  <si>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</si>
  <si>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</si>
  <si>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</si>
  <si>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</si>
  <si>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</si>
  <si>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</si>
  <si>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</si>
  <si>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</si>
  <si>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</si>
  <si>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</si>
  <si>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</si>
  <si>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</si>
  <si>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</si>
  <si>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</si>
  <si>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</si>
  <si>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</si>
  <si>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</si>
  <si>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</si>
  <si>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</si>
  <si>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</si>
  <si>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</si>
  <si>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</si>
  <si>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</si>
  <si>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</si>
  <si>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</si>
  <si>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</si>
  <si>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</si>
  <si>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</si>
  <si>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</si>
  <si>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</si>
  <si>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</si>
  <si>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</si>
  <si>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</si>
  <si>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</si>
  <si>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</si>
  <si>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</si>
  <si>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</si>
  <si>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</si>
  <si>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</si>
  <si>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</si>
  <si>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</si>
  <si>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</si>
  <si>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</si>
  <si>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</si>
  <si>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</si>
  <si>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</si>
  <si>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</si>
  <si>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</si>
  <si>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</si>
  <si>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</si>
  <si>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</si>
  <si>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</si>
  <si>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</si>
  <si>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</si>
  <si>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</si>
  <si>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</si>
  <si>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</si>
  <si>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</si>
  <si>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</si>
  <si>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</si>
  <si>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</si>
  <si>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</si>
  <si>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</si>
  <si>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</si>
  <si>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</si>
  <si>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</si>
  <si>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</si>
  <si>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</si>
  <si>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</si>
  <si>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</si>
  <si>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</si>
  <si>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</si>
  <si>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</si>
  <si>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</si>
  <si>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</si>
  <si>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</si>
  <si>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</si>
  <si>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</si>
  <si>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</si>
  <si>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</si>
  <si>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</si>
  <si>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</si>
  <si>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</si>
  <si>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</si>
  <si>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</si>
  <si>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</si>
  <si>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</si>
  <si>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</si>
  <si>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</si>
  <si>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</si>
  <si>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</si>
  <si>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</si>
  <si>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</si>
  <si>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</si>
  <si>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</si>
  <si>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</si>
  <si>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</si>
  <si>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</si>
  <si>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</si>
  <si>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</si>
  <si>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</si>
  <si>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</si>
  <si>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</si>
  <si>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</si>
  <si>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</si>
  <si>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</si>
  <si>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</si>
  <si>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</si>
  <si>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</si>
  <si>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</si>
  <si>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</si>
  <si>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</si>
  <si>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</si>
  <si>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</si>
  <si>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</si>
  <si>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</si>
  <si>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</si>
  <si>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</si>
  <si>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</si>
  <si>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</si>
  <si>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</si>
  <si>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</si>
  <si>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</si>
  <si>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</si>
  <si>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</si>
  <si>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</si>
  <si>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</si>
  <si>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</si>
  <si>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</si>
  <si>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</si>
  <si>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</si>
  <si>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</si>
  <si>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</si>
  <si>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</si>
  <si>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</si>
  <si>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</si>
  <si>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</si>
  <si>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</si>
  <si>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</si>
  <si>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</si>
  <si>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</si>
  <si>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</si>
  <si>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</si>
  <si>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</si>
  <si>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</si>
  <si>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</si>
  <si>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</si>
  <si>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</si>
  <si>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</si>
  <si>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</si>
  <si>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</si>
  <si>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</si>
  <si>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</si>
  <si>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</si>
  <si>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</si>
  <si>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</si>
  <si>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</si>
  <si>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</si>
  <si>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</si>
  <si>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</si>
  <si>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</si>
  <si>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</si>
  <si>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</si>
  <si>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</si>
  <si>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</si>
  <si>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</si>
  <si>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</si>
  <si>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</si>
  <si>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</si>
  <si>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</si>
  <si>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</si>
  <si>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</si>
  <si>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</si>
  <si>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</si>
  <si>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</si>
  <si>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</si>
  <si>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</si>
  <si>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</si>
  <si>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</si>
  <si>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</si>
  <si>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</si>
  <si>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</si>
  <si>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</si>
  <si>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</si>
  <si>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</si>
  <si>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</si>
  <si>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</si>
  <si>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</si>
  <si>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</si>
  <si>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</si>
  <si>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</si>
  <si>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</si>
  <si>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</si>
  <si>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</si>
  <si>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</si>
  <si>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</si>
  <si>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</si>
  <si>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</si>
  <si>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</si>
  <si>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</si>
  <si>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</si>
  <si>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</si>
  <si>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</si>
  <si>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</si>
  <si>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</si>
  <si>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</si>
  <si>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</si>
  <si>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</si>
  <si>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</si>
  <si>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</si>
  <si>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</si>
  <si>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</si>
  <si>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</si>
  <si>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</si>
  <si>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</si>
  <si>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</si>
  <si>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</si>
  <si>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</si>
  <si>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</si>
  <si>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</si>
  <si>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</si>
  <si>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</si>
  <si>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</si>
  <si>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</si>
  <si>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</si>
  <si>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</si>
  <si>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</si>
  <si>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</si>
  <si>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</si>
  <si>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</si>
  <si>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</si>
  <si>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</si>
  <si>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</si>
  <si>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</si>
  <si>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</si>
  <si>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</si>
  <si>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</si>
  <si>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</si>
  <si>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</si>
  <si>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</si>
  <si>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</si>
  <si>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</si>
  <si>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</si>
  <si>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</si>
  <si>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</si>
  <si>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</si>
  <si>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</si>
  <si>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</si>
  <si>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</si>
  <si>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</si>
  <si>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</si>
  <si>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</si>
  <si>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</si>
  <si>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</si>
  <si>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</si>
  <si>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</si>
  <si>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</si>
  <si>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</si>
  <si>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</si>
  <si>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</si>
  <si>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</si>
  <si>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</si>
  <si>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</si>
  <si>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</si>
  <si>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</si>
  <si>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</si>
  <si>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</si>
  <si>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</si>
  <si>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</si>
  <si>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</si>
  <si>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</si>
  <si>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</si>
  <si>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</si>
  <si>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</si>
  <si>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</si>
  <si>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</si>
  <si>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</si>
  <si>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</si>
  <si>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</si>
  <si>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</si>
  <si>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</si>
  <si>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</si>
  <si>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</si>
  <si>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</si>
  <si>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</si>
  <si>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</si>
  <si>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</si>
  <si>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</si>
  <si>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</si>
  <si>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</si>
  <si>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</si>
  <si>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</si>
  <si>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</si>
  <si>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</si>
  <si>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</si>
  <si>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</si>
  <si>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</si>
  <si>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</si>
  <si>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</si>
  <si>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</si>
  <si>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</si>
  <si>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</si>
  <si>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</si>
  <si>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</si>
  <si>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</si>
  <si>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</si>
  <si>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</si>
  <si>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</si>
  <si>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</si>
  <si>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</si>
  <si>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</si>
  <si>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</si>
  <si>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</si>
  <si>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</si>
  <si>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</si>
  <si>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</si>
  <si>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</si>
  <si>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</si>
  <si>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</si>
  <si>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</si>
  <si>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</si>
  <si>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</si>
  <si>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</si>
  <si>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</si>
  <si>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</si>
  <si>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</si>
  <si>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</si>
  <si>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</si>
  <si>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</si>
  <si>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</si>
  <si>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</si>
  <si>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</si>
  <si>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</si>
  <si>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</si>
  <si>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</si>
  <si>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</si>
  <si>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</si>
  <si>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</si>
  <si>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</si>
  <si>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</si>
  <si>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</si>
  <si>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</si>
  <si>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</si>
  <si>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</si>
  <si>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</si>
  <si>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</si>
  <si>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</si>
  <si>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</si>
  <si>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</si>
  <si>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</si>
  <si>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</si>
  <si>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</si>
  <si>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</si>
  <si>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</si>
  <si>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</si>
  <si>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</si>
  <si>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</si>
  <si>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</si>
  <si>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</si>
  <si>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</si>
  <si>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</si>
  <si>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</si>
  <si>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</si>
  <si>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</si>
  <si>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</si>
  <si>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</si>
  <si>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</si>
  <si>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</si>
  <si>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</si>
  <si>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</si>
  <si>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</si>
  <si>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</si>
  <si>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</si>
  <si>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</si>
  <si>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</si>
  <si>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</si>
  <si>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</si>
  <si>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</si>
  <si>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</si>
  <si>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</si>
  <si>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</si>
  <si>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</si>
  <si>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</si>
  <si>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</si>
  <si>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</si>
  <si>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</si>
  <si>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</si>
  <si>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</si>
  <si>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</si>
  <si>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</si>
  <si>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</si>
  <si>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</si>
  <si>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</si>
  <si>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</si>
  <si>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</si>
  <si>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</si>
  <si>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</si>
  <si>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</si>
  <si>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</si>
  <si>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</si>
  <si>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</si>
  <si>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</si>
  <si>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</si>
  <si>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</si>
  <si>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</si>
  <si>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</si>
  <si>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</si>
  <si>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</si>
  <si>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</si>
  <si>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</si>
  <si>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</si>
  <si>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</si>
  <si>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</si>
  <si>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</si>
  <si>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</si>
  <si>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</si>
  <si>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</si>
  <si>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</si>
  <si>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</si>
  <si>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</si>
  <si>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</si>
  <si>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</si>
  <si>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</si>
  <si>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</si>
  <si>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</si>
  <si>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</si>
  <si>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</si>
  <si>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</si>
  <si>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</si>
  <si>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</si>
  <si>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</si>
  <si>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</si>
  <si>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</si>
  <si>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</si>
  <si>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</si>
  <si>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</si>
  <si>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</si>
  <si>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</si>
  <si>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</si>
  <si>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</si>
  <si>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</si>
  <si>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</si>
  <si>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</si>
  <si>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</si>
  <si>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</si>
  <si>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</si>
  <si>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</si>
  <si>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</si>
  <si>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</si>
  <si>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</si>
  <si>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</si>
  <si>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</si>
  <si>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</si>
  <si>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</si>
  <si>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</si>
  <si>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</si>
  <si>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</si>
  <si>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</si>
  <si>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</si>
  <si>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</si>
  <si>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</si>
  <si>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</si>
  <si>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</si>
  <si>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</si>
  <si>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</si>
  <si>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</si>
  <si>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</si>
  <si>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</si>
  <si>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</si>
  <si>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</si>
  <si>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</si>
  <si>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</si>
  <si>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</si>
  <si>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</si>
  <si>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</si>
  <si>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</si>
  <si>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</si>
  <si>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</si>
  <si>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</si>
  <si>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</si>
  <si>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</si>
  <si>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</si>
  <si>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</si>
  <si>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</si>
  <si>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</si>
  <si>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</si>
  <si>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</si>
  <si>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</si>
  <si>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</si>
  <si>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</si>
  <si>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</si>
  <si>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</si>
  <si>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</si>
  <si>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</si>
  <si>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</si>
  <si>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</si>
  <si>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</si>
  <si>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</si>
  <si>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</si>
  <si>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</si>
  <si>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</si>
  <si>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</si>
  <si>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</si>
  <si>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</si>
  <si>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</si>
  <si>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</si>
  <si>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</si>
  <si>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</si>
  <si>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</si>
  <si>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</si>
  <si>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</si>
  <si>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</si>
  <si>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</si>
  <si>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</si>
  <si>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</si>
  <si>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</si>
  <si>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</si>
  <si>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</si>
  <si>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</si>
  <si>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</si>
  <si>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</si>
  <si>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</si>
  <si>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</si>
  <si>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</si>
  <si>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</si>
  <si>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</si>
  <si>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</si>
  <si>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</si>
  <si>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</si>
  <si>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</si>
  <si>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</si>
  <si>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</si>
  <si>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</si>
  <si>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</si>
  <si>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</si>
  <si>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</si>
  <si>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</si>
  <si>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</si>
  <si>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</si>
  <si>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</si>
  <si>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</si>
  <si>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</si>
  <si>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</si>
  <si>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</si>
  <si>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</si>
  <si>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</si>
  <si>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</si>
  <si>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</si>
  <si>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</si>
  <si>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</si>
  <si>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</si>
  <si>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</si>
  <si>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</si>
  <si>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</si>
  <si>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</si>
  <si>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</si>
  <si>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</si>
  <si>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</si>
  <si>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</si>
  <si>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</si>
  <si>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</si>
  <si>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</si>
  <si>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</si>
  <si>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</si>
  <si>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</si>
  <si>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</si>
  <si>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</si>
  <si>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</si>
  <si>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</si>
  <si>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</si>
  <si>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</si>
  <si>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</si>
  <si>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</si>
  <si>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</si>
  <si>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</si>
  <si>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</si>
  <si>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</si>
  <si>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</si>
  <si>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</si>
  <si>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</si>
  <si>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</si>
  <si>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</si>
  <si>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</si>
  <si>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</si>
  <si>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</si>
  <si>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</si>
  <si>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</si>
  <si>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</si>
  <si>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</si>
  <si>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</si>
  <si>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</si>
  <si>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</si>
  <si>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</si>
  <si>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</si>
  <si>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</si>
  <si>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</si>
  <si>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</si>
  <si>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</si>
  <si>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</si>
  <si>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</si>
  <si>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</si>
  <si>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</si>
  <si>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</si>
  <si>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</si>
  <si>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</si>
  <si>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</si>
  <si>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</si>
  <si>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</si>
  <si>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</si>
  <si>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</si>
  <si>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</si>
  <si>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</si>
  <si>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</si>
  <si>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</si>
  <si>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</si>
  <si>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</si>
  <si>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</si>
  <si>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</si>
  <si>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</si>
  <si>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</si>
  <si>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</si>
  <si>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</si>
  <si>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</si>
  <si>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</si>
  <si>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</si>
  <si>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</si>
  <si>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</si>
  <si>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</si>
  <si>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</si>
  <si>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</si>
  <si>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</si>
  <si>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</si>
  <si>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</si>
  <si>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</si>
  <si>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</si>
  <si>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</si>
  <si>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</si>
  <si>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</si>
  <si>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</si>
  <si>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</si>
  <si>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</si>
  <si>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</si>
  <si>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</si>
  <si>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</si>
  <si>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</si>
  <si>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</si>
  <si>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</si>
  <si>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</si>
  <si>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</si>
  <si>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</si>
  <si>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</si>
  <si>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</si>
  <si>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</si>
  <si>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</si>
  <si>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</si>
  <si>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</si>
  <si>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</si>
  <si>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</si>
  <si>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</si>
  <si>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</si>
  <si>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</si>
  <si>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</si>
  <si>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</si>
  <si>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</si>
  <si>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</si>
  <si>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</si>
  <si>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</si>
  <si>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</si>
  <si>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</si>
  <si>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</si>
  <si>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</si>
  <si>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</si>
  <si>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</si>
  <si>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</si>
  <si>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</si>
  <si>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</si>
  <si>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</si>
  <si>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</si>
  <si>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</si>
  <si>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</si>
  <si>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</si>
  <si>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</si>
  <si>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</si>
  <si>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</si>
  <si>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</si>
  <si>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</si>
  <si>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</si>
  <si>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</si>
  <si>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</si>
  <si>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</si>
  <si>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</si>
  <si>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</si>
  <si>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</si>
  <si>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</si>
  <si>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</si>
  <si>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</si>
  <si>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</si>
  <si>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</si>
  <si>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</si>
  <si>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</si>
  <si>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</si>
  <si>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</si>
  <si>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</si>
  <si>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</si>
  <si>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</si>
  <si>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</si>
  <si>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</si>
  <si>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</si>
  <si>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</si>
  <si>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</si>
  <si>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</si>
  <si>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</si>
  <si>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</si>
  <si>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</si>
  <si>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</si>
  <si>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</si>
  <si>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</si>
  <si>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</si>
  <si>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</si>
  <si>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</si>
  <si>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</si>
  <si>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</si>
  <si>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</si>
  <si>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</si>
  <si>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</si>
  <si>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</si>
  <si>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</si>
  <si>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</si>
  <si>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</si>
  <si>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</si>
  <si>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</si>
  <si>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</si>
  <si>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</si>
  <si>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</si>
  <si>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</si>
  <si>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</si>
  <si>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</si>
  <si>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</si>
  <si>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</si>
  <si>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</si>
  <si>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</si>
  <si>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</si>
  <si>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</si>
  <si>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</si>
  <si>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</si>
  <si>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</si>
  <si>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</si>
  <si>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</si>
  <si>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</si>
  <si>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</si>
  <si>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</si>
  <si>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</si>
  <si>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</si>
  <si>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</si>
  <si>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</si>
  <si>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</si>
  <si>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</si>
  <si>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</si>
  <si>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</si>
  <si>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</si>
  <si>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</si>
  <si>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</si>
  <si>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</si>
  <si>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</si>
  <si>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</si>
  <si>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</si>
  <si>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</si>
  <si>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</si>
  <si>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</si>
  <si>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</si>
  <si>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</si>
  <si>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</si>
  <si>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</si>
  <si>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</si>
  <si>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</si>
  <si>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</si>
  <si>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</si>
  <si>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</si>
  <si>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</si>
  <si>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</si>
  <si>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</si>
  <si>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</si>
  <si>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</si>
  <si>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</si>
  <si>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</si>
  <si>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</si>
  <si>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</si>
  <si>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</si>
  <si>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</si>
  <si>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</si>
  <si>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</si>
  <si>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</si>
  <si>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</si>
  <si>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</si>
  <si>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</si>
  <si>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</si>
  <si>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</si>
  <si>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</si>
  <si>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</si>
  <si>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</si>
  <si>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</si>
  <si>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</si>
  <si>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</si>
  <si>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</si>
  <si>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</si>
  <si>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</si>
  <si>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</si>
  <si>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</si>
  <si>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</si>
  <si>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</si>
  <si>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</si>
  <si>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</si>
  <si>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</si>
  <si>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</si>
  <si>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</si>
  <si>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</si>
  <si>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</si>
  <si>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</si>
  <si>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</si>
  <si>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</si>
  <si>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</si>
  <si>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</si>
  <si>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</si>
  <si>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</si>
  <si>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</si>
  <si>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</si>
  <si>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</si>
  <si>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</si>
  <si>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</si>
  <si>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</si>
  <si>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</si>
  <si>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</si>
  <si>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</si>
  <si>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</si>
  <si>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</si>
  <si>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</si>
  <si>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</si>
  <si>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</si>
  <si>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</si>
  <si>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</si>
  <si>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</si>
  <si>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</si>
  <si>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</si>
  <si>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</si>
  <si>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</si>
  <si>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</si>
  <si>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</si>
  <si>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</si>
  <si>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</si>
  <si>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</si>
  <si>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</si>
  <si>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</si>
  <si>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</si>
  <si>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</si>
  <si>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</si>
  <si>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</si>
  <si>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</si>
  <si>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</si>
  <si>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</si>
  <si>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</si>
  <si>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</si>
  <si>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</si>
  <si>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</si>
  <si>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</si>
  <si>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</si>
  <si>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</si>
  <si>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</si>
  <si>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</si>
  <si>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</si>
  <si>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</si>
  <si>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</si>
  <si>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</si>
  <si>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</si>
  <si>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</si>
  <si>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</si>
  <si>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</si>
  <si>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</si>
  <si>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</si>
  <si>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</si>
  <si>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</si>
  <si>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</si>
  <si>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</si>
  <si>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</si>
  <si>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</si>
  <si>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</si>
  <si>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</si>
  <si>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</si>
  <si>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</si>
  <si>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</si>
  <si>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</si>
  <si>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</si>
  <si>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</si>
  <si>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</si>
  <si>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</si>
  <si>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</si>
  <si>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</si>
  <si>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</si>
  <si>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</si>
  <si>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</si>
  <si>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</si>
  <si>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</si>
  <si>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</si>
  <si>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</si>
  <si>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</si>
  <si>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</si>
  <si>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</si>
  <si>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</si>
  <si>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</si>
  <si>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</si>
  <si>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</si>
  <si>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</si>
  <si>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</si>
  <si>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</si>
  <si>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</si>
  <si>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</si>
  <si>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</si>
  <si>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</si>
  <si>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</si>
  <si>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</si>
  <si>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</si>
  <si>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</si>
  <si>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</si>
  <si>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</si>
  <si>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</si>
  <si>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</si>
  <si>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</si>
  <si>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</si>
  <si>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</si>
  <si>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</si>
  <si>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</si>
  <si>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</si>
  <si>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</si>
  <si>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</si>
  <si>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</si>
  <si>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</si>
  <si>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</si>
  <si>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</si>
  <si>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</si>
  <si>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</si>
  <si>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</si>
  <si>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</si>
  <si>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</si>
  <si>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</si>
  <si>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</si>
  <si>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</si>
  <si>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</si>
  <si>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</si>
  <si>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</si>
  <si>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</si>
  <si>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</si>
  <si>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</si>
  <si>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</si>
  <si>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</si>
  <si>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</si>
  <si>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</si>
  <si>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</si>
  <si>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</si>
  <si>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</si>
  <si>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</si>
  <si>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</si>
  <si>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</si>
  <si>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</si>
  <si>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</si>
  <si>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</si>
  <si>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</si>
  <si>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</si>
  <si>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</si>
  <si>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</si>
  <si>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</si>
  <si>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</si>
  <si>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</si>
  <si>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</si>
  <si>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</si>
  <si>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</si>
  <si>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</si>
  <si>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</si>
  <si>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</si>
  <si>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</si>
  <si>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</si>
  <si>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</si>
  <si>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</si>
  <si>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</si>
  <si>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</si>
  <si>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</si>
  <si>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</si>
  <si>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</si>
  <si>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</si>
  <si>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</si>
  <si>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</si>
  <si>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</si>
  <si>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</si>
  <si>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</si>
  <si>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</si>
  <si>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</si>
  <si>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</si>
  <si>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</si>
  <si>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</si>
  <si>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</si>
  <si>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</si>
  <si>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</si>
  <si>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</si>
  <si>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</si>
  <si>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</si>
  <si>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</si>
  <si>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</si>
  <si>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</si>
  <si>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</si>
  <si>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</si>
  <si>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</si>
  <si>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</si>
  <si>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</si>
  <si>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</si>
  <si>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</si>
  <si>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</si>
  <si>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</si>
  <si>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</si>
  <si>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</si>
  <si>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</si>
  <si>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</si>
  <si>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</si>
  <si>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</si>
  <si>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</si>
  <si>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</si>
  <si>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</si>
  <si>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</si>
  <si>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</si>
  <si>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</si>
  <si>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</si>
  <si>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</si>
  <si>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</si>
  <si>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</si>
  <si>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</si>
  <si>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</si>
  <si>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</si>
  <si>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</si>
  <si>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</si>
  <si>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</si>
  <si>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</si>
  <si>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</si>
  <si>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</si>
  <si>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</si>
  <si>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</si>
  <si>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</si>
  <si>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</si>
  <si>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</si>
  <si>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</si>
  <si>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</si>
  <si>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</si>
  <si>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</si>
  <si>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</si>
  <si>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</si>
  <si>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</si>
  <si>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</si>
  <si>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</si>
  <si>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</si>
  <si>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</si>
  <si>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</si>
  <si>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</si>
  <si>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</si>
  <si>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</si>
  <si>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</si>
  <si>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</si>
  <si>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</si>
  <si>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</si>
  <si>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</si>
  <si>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</si>
  <si>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</si>
  <si>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</si>
  <si>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</si>
  <si>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</si>
  <si>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</si>
  <si>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</si>
  <si>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</si>
  <si>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</si>
  <si>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</si>
  <si>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</si>
  <si>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</si>
  <si>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</si>
  <si>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</si>
  <si>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</si>
  <si>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</si>
  <si>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</si>
  <si>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</si>
  <si>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</si>
  <si>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</si>
  <si>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</si>
  <si>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</si>
  <si>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</si>
  <si>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</si>
  <si>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</si>
  <si>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</si>
  <si>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</si>
  <si>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</si>
  <si>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</si>
  <si>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</si>
  <si>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</si>
  <si>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</si>
  <si>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</si>
  <si>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</si>
  <si>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</si>
  <si>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</si>
  <si>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</si>
  <si>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</si>
  <si>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</si>
  <si>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</si>
  <si>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</si>
  <si>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</si>
  <si>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</si>
  <si>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</si>
  <si>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</si>
  <si>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</si>
  <si>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</si>
  <si>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</si>
  <si>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</si>
  <si>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</si>
  <si>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</si>
  <si>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</si>
  <si>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</si>
  <si>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</si>
  <si>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</si>
  <si>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</si>
  <si>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</si>
  <si>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</si>
  <si>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</si>
  <si>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</si>
  <si>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</si>
  <si>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</si>
  <si>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</si>
  <si>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</si>
  <si>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</si>
  <si>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</si>
  <si>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</si>
  <si>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</si>
  <si>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</si>
  <si>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</si>
  <si>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</si>
  <si>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</si>
  <si>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</si>
  <si>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</si>
  <si>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</si>
  <si>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</si>
  <si>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</si>
  <si>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</si>
  <si>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</si>
  <si>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</si>
  <si>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</si>
  <si>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</si>
  <si>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</si>
  <si>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</si>
  <si>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</si>
  <si>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</si>
  <si>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</si>
  <si>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</si>
  <si>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</si>
  <si>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</si>
  <si>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</si>
  <si>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</si>
  <si>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</si>
  <si>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</si>
  <si>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</si>
  <si>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</si>
  <si>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</si>
  <si>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</si>
  <si>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</si>
  <si>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</si>
  <si>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</si>
  <si>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</si>
  <si>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</si>
  <si>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</si>
  <si>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</si>
  <si>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</si>
  <si>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</si>
  <si>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</si>
  <si>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</si>
  <si>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</si>
  <si>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</si>
  <si>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</si>
  <si>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</si>
  <si>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</si>
  <si>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</si>
  <si>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</si>
  <si>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</si>
  <si>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</si>
  <si>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</si>
  <si>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</si>
  <si>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</si>
  <si>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</si>
  <si>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</si>
  <si>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</si>
  <si>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</si>
  <si>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</si>
  <si>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</si>
  <si>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</si>
  <si>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</si>
  <si>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</si>
  <si>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</si>
  <si>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</si>
  <si>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</si>
  <si>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</si>
  <si>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</si>
  <si>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</si>
  <si>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</si>
  <si>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</si>
  <si>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</si>
  <si>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</si>
  <si>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</si>
  <si>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</si>
  <si>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</si>
  <si>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</si>
  <si>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</si>
  <si>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</si>
  <si>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</si>
  <si>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</si>
  <si>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</si>
  <si>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</si>
  <si>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</si>
  <si>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</si>
  <si>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</si>
  <si>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</si>
  <si>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</si>
  <si>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</si>
  <si>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</si>
  <si>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</si>
  <si>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</si>
  <si>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</si>
  <si>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</si>
  <si>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</si>
  <si>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</si>
  <si>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</si>
  <si>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</si>
  <si>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</si>
  <si>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</si>
  <si>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</si>
  <si>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</si>
  <si>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</si>
  <si>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</si>
  <si>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</si>
  <si>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</si>
  <si>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</si>
  <si>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</si>
  <si>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</si>
  <si>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</si>
  <si>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</si>
  <si>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</si>
  <si>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</si>
  <si>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</si>
  <si>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</si>
  <si>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</si>
  <si>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</si>
  <si>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</si>
  <si>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</si>
  <si>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</si>
  <si>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</si>
  <si>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</si>
  <si>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</si>
  <si>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</si>
  <si>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</si>
  <si>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</si>
  <si>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</si>
  <si>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</si>
  <si>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</si>
  <si>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</si>
  <si>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</si>
  <si>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</si>
  <si>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</si>
  <si>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</si>
  <si>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</si>
  <si>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</si>
  <si>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</si>
  <si>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</si>
  <si>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</si>
  <si>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</si>
  <si>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</si>
  <si>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</si>
  <si>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</si>
  <si>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</si>
  <si>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</si>
  <si>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</si>
  <si>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</si>
  <si>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</si>
  <si>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</si>
  <si>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</si>
  <si>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</si>
  <si>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</si>
  <si>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</si>
  <si>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</si>
  <si>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</si>
  <si>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</si>
  <si>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</si>
  <si>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</si>
  <si>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</si>
  <si>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</si>
  <si>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</si>
  <si>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</si>
  <si>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</si>
  <si>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</si>
  <si>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</si>
  <si>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</si>
  <si>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</si>
  <si>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</si>
  <si>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</si>
  <si>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</si>
  <si>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</si>
  <si>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</si>
  <si>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</si>
  <si>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</si>
  <si>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</si>
  <si>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</si>
  <si>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</si>
  <si>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</si>
  <si>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</si>
  <si>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</si>
  <si>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</si>
  <si>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</si>
  <si>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</si>
  <si>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</si>
  <si>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</si>
  <si>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</si>
  <si>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</si>
  <si>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</si>
  <si>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</si>
  <si>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</si>
  <si>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</si>
  <si>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</si>
  <si>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</si>
  <si>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</si>
  <si>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</si>
  <si>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</si>
  <si>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</si>
  <si>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</si>
  <si>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</si>
  <si>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</si>
  <si>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</si>
  <si>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</si>
  <si>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</si>
  <si>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</si>
  <si>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</si>
  <si>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</si>
  <si>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</si>
  <si>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</si>
  <si>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</si>
  <si>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</si>
  <si>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</si>
  <si>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</si>
  <si>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</si>
  <si>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</si>
  <si>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</si>
  <si>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</si>
  <si>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</si>
  <si>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</si>
  <si>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</si>
  <si>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</si>
  <si>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</si>
  <si>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</si>
  <si>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</si>
  <si>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</si>
  <si>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</si>
  <si>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</si>
  <si>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</si>
  <si>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</si>
  <si>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</si>
  <si>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</si>
  <si>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</si>
  <si>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</si>
  <si>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</si>
  <si>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</si>
  <si>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</si>
  <si>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</si>
  <si>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</si>
  <si>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</si>
  <si>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</si>
  <si>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</si>
  <si>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</si>
  <si>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</si>
  <si>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</si>
  <si>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</si>
  <si>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</si>
  <si>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</si>
  <si>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</si>
  <si>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</si>
  <si>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</si>
  <si>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</si>
  <si>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</si>
  <si>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</si>
  <si>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</si>
  <si>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</si>
  <si>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</si>
  <si>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</si>
  <si>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</si>
  <si>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</si>
  <si>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</si>
  <si>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</si>
  <si>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</si>
  <si>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</si>
  <si>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</si>
  <si>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</si>
  <si>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</si>
  <si>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</si>
  <si>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</si>
  <si>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</si>
  <si>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</si>
  <si>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</si>
  <si>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</si>
  <si>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</si>
  <si>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</si>
  <si>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</si>
  <si>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</si>
  <si>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</si>
  <si>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</si>
  <si>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</si>
  <si>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</si>
  <si>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</si>
  <si>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</si>
  <si>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</si>
  <si>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</si>
  <si>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</si>
  <si>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</si>
  <si>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</si>
  <si>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</si>
  <si>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</si>
  <si>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</si>
  <si>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</si>
  <si>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</si>
  <si>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</si>
  <si>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</si>
  <si>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</si>
  <si>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</si>
  <si>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</si>
  <si>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</si>
  <si>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</si>
  <si>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</si>
  <si>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</si>
  <si>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</si>
  <si>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</si>
  <si>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</si>
  <si>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</si>
  <si>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</si>
  <si>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</si>
  <si>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</si>
  <si>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</si>
  <si>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</si>
  <si>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</si>
  <si>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</si>
  <si>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</si>
  <si>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</si>
  <si>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</si>
  <si>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</si>
  <si>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</si>
  <si>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</si>
  <si>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</si>
  <si>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</si>
  <si>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</si>
  <si>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</si>
  <si>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</si>
  <si>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</si>
  <si>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</si>
  <si>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</si>
  <si>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</si>
  <si>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</si>
  <si>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</si>
  <si>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</si>
  <si>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</si>
  <si>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</si>
  <si>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</si>
  <si>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</si>
  <si>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</si>
  <si>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</si>
  <si>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</si>
  <si>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</si>
  <si>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</si>
  <si>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</si>
  <si>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</si>
  <si>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</si>
  <si>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</si>
  <si>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</si>
  <si>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</si>
  <si>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</si>
  <si>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</si>
  <si>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</si>
  <si>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</si>
  <si>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</si>
  <si>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</si>
  <si>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</si>
  <si>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</si>
  <si>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</si>
  <si>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</si>
  <si>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</si>
  <si>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</si>
  <si>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</si>
  <si>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</si>
  <si>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</si>
  <si>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</si>
  <si>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</si>
  <si>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</si>
  <si>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</si>
  <si>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</si>
  <si>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</si>
  <si>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</si>
  <si>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</si>
  <si>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</si>
  <si>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</si>
  <si>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</si>
  <si>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</si>
  <si>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</si>
  <si>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</si>
  <si>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</si>
  <si>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</si>
  <si>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</si>
  <si>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</si>
  <si>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</si>
  <si>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</si>
  <si>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</si>
  <si>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</si>
  <si>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</si>
  <si>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</si>
  <si>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</si>
  <si>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</si>
  <si>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</si>
  <si>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</si>
  <si>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</si>
  <si>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</si>
  <si>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</si>
  <si>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</si>
  <si>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</si>
  <si>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</si>
  <si>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</si>
  <si>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</si>
  <si>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</si>
  <si>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</si>
  <si>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</si>
  <si>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</si>
  <si>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</si>
  <si>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</si>
  <si>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</si>
  <si>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</si>
  <si>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</si>
  <si>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</si>
  <si>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</si>
  <si>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</si>
  <si>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</si>
  <si>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</si>
  <si>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</si>
  <si>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</si>
  <si>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</si>
  <si>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</si>
  <si>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</si>
  <si>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</si>
  <si>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</si>
  <si>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</si>
  <si>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</si>
  <si>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</si>
  <si>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</si>
  <si>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</si>
  <si>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</si>
  <si>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</si>
  <si>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</si>
  <si>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</si>
  <si>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</si>
  <si>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</si>
  <si>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</si>
  <si>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</si>
  <si>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</si>
  <si>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</si>
  <si>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</si>
  <si>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</si>
  <si>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</si>
  <si>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</si>
  <si>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</si>
  <si>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</si>
  <si>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</si>
  <si>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</si>
  <si>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</si>
  <si>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</si>
  <si>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</si>
  <si>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</si>
  <si>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</si>
  <si>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</si>
  <si>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</si>
  <si>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</si>
  <si>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</si>
  <si>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</si>
  <si>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</si>
  <si>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</si>
  <si>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</si>
  <si>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</si>
  <si>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</si>
  <si>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</si>
  <si>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</si>
  <si>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</si>
  <si>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</si>
  <si>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</si>
  <si>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</si>
  <si>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</si>
  <si>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</si>
  <si>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</si>
  <si>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</si>
  <si>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</si>
  <si>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</si>
  <si>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</si>
  <si>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</si>
  <si>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</si>
  <si>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</si>
  <si>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</si>
  <si>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</si>
  <si>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</si>
  <si>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</si>
  <si>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</si>
  <si>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</si>
  <si>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</si>
  <si>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</si>
  <si>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</si>
  <si>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</si>
  <si>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</si>
  <si>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</si>
  <si>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</si>
  <si>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</si>
  <si>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</si>
  <si>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</si>
  <si>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</si>
  <si>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</si>
  <si>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</si>
  <si>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</si>
  <si>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</si>
  <si>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</si>
  <si>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</si>
  <si>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</si>
  <si>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</si>
  <si>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</si>
  <si>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</si>
  <si>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</si>
  <si>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</si>
  <si>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</si>
  <si>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</si>
  <si>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</si>
  <si>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</si>
  <si>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</si>
  <si>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</si>
  <si>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</si>
  <si>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</si>
  <si>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</si>
  <si>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</si>
  <si>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</si>
  <si>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</si>
  <si>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</si>
  <si>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</si>
  <si>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</si>
  <si>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</si>
  <si>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</si>
  <si>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</si>
  <si>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</si>
  <si>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</si>
  <si>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</si>
  <si>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</si>
  <si>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</si>
  <si>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</si>
  <si>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</si>
  <si>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</si>
  <si>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</si>
  <si>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</si>
  <si>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</si>
  <si>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</si>
  <si>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</si>
  <si>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</si>
  <si>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</si>
  <si>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</si>
  <si>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</si>
  <si>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</si>
  <si>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</si>
  <si>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</si>
  <si>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</si>
  <si>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</si>
  <si>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</si>
  <si>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</si>
  <si>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</si>
  <si>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</si>
  <si>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</si>
  <si>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</si>
  <si>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</si>
  <si>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</si>
  <si>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</si>
  <si>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</si>
  <si>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</si>
  <si>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</si>
  <si>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</si>
  <si>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</si>
  <si>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</si>
  <si>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</si>
  <si>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</si>
  <si>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</si>
  <si>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</si>
  <si>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</si>
  <si>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</si>
  <si>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</si>
  <si>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</si>
  <si>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</si>
  <si>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</si>
  <si>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</si>
  <si>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</si>
  <si>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</si>
  <si>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</si>
  <si>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</si>
  <si>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</si>
  <si>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</si>
  <si>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</si>
  <si>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</si>
  <si>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</si>
  <si>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</si>
  <si>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</si>
  <si>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</si>
  <si>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</si>
  <si>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</si>
  <si>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</si>
  <si>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</si>
  <si>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</si>
  <si>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</si>
  <si>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</si>
  <si>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</si>
  <si>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</si>
  <si>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</si>
  <si>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</si>
  <si>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</si>
  <si>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</si>
  <si>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</si>
  <si>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</si>
  <si>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</si>
  <si>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</si>
  <si>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</si>
  <si>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</si>
  <si>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</si>
  <si>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</si>
  <si>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</si>
  <si>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</si>
  <si>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</si>
  <si>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</si>
  <si>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</si>
  <si>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</si>
  <si>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</si>
  <si>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</si>
  <si>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</si>
  <si>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</si>
  <si>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</si>
  <si>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</si>
  <si>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</si>
  <si>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</si>
  <si>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</si>
  <si>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</si>
  <si>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</si>
  <si>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</si>
  <si>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</si>
  <si>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</si>
  <si>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</si>
  <si>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</si>
  <si>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</si>
  <si>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</si>
  <si>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</si>
  <si>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</si>
  <si>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</si>
  <si>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</si>
  <si>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</si>
  <si>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</si>
  <si>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</si>
  <si>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</si>
  <si>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</si>
  <si>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</si>
  <si>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</si>
  <si>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</si>
  <si>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</si>
  <si>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</si>
  <si>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</si>
  <si>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</si>
  <si>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</si>
  <si>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</si>
  <si>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</si>
  <si>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</si>
  <si>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</si>
  <si>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</si>
  <si>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</si>
  <si>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</si>
  <si>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</si>
  <si>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</si>
  <si>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</si>
  <si>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</si>
  <si>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</si>
  <si>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</si>
  <si>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</si>
  <si>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</si>
  <si>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</si>
  <si>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</si>
  <si>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</si>
  <si>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</si>
  <si>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</si>
  <si>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</si>
  <si>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</si>
  <si>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</si>
  <si>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</si>
  <si>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</si>
  <si>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</si>
  <si>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</si>
  <si>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</si>
  <si>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</si>
  <si>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</si>
  <si>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</si>
  <si>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</si>
  <si>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</si>
  <si>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</si>
  <si>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</si>
  <si>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</si>
  <si>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</si>
  <si>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</si>
  <si>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</si>
  <si>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</si>
  <si>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</si>
  <si>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</si>
  <si>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</si>
  <si>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</si>
  <si>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</si>
  <si>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</si>
  <si>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</si>
  <si>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</si>
  <si>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</si>
  <si>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</si>
  <si>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</si>
  <si>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</si>
  <si>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</si>
  <si>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</si>
  <si>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</si>
  <si>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</si>
  <si>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</si>
  <si>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</si>
  <si>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</si>
  <si>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</si>
  <si>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</si>
  <si>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</si>
  <si>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</si>
  <si>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</si>
  <si>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</si>
  <si>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</si>
  <si>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</si>
  <si>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</si>
  <si>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</si>
  <si>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</si>
  <si>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</si>
  <si>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</si>
  <si>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</si>
  <si>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</si>
  <si>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</si>
  <si>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</si>
  <si>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</si>
  <si>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</si>
  <si>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</si>
  <si>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</si>
  <si>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</si>
  <si>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</si>
  <si>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</si>
  <si>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</si>
  <si>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</si>
  <si>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</si>
  <si>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</si>
  <si>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</si>
  <si>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</si>
  <si>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</si>
  <si>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</si>
  <si>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</si>
  <si>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</si>
  <si>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</si>
  <si>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</si>
  <si>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</si>
  <si>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</si>
  <si>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</si>
  <si>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</si>
  <si>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</si>
  <si>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</si>
  <si>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</si>
  <si>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</si>
  <si>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</si>
  <si>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</si>
  <si>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</si>
  <si>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</si>
  <si>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</si>
  <si>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</si>
  <si>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</si>
  <si>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</si>
  <si>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</si>
  <si>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</si>
  <si>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</si>
  <si>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</si>
  <si>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</si>
  <si>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</si>
  <si>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</si>
  <si>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</si>
  <si>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</si>
  <si>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</si>
  <si>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</si>
  <si>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</si>
  <si>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</si>
  <si>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</si>
  <si>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</si>
  <si>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</si>
  <si>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</si>
  <si>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</si>
  <si>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</si>
  <si>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</si>
  <si>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</si>
  <si>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</si>
  <si>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</si>
  <si>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</si>
  <si>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</si>
  <si>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</si>
  <si>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</si>
  <si>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</si>
  <si>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</si>
  <si>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</si>
  <si>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</si>
  <si>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</si>
  <si>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</si>
  <si>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</si>
  <si>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</si>
  <si>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</si>
  <si>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</si>
  <si>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</si>
  <si>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</si>
  <si>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</si>
  <si>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</si>
  <si>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</si>
  <si>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</si>
  <si>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</si>
  <si>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</si>
  <si>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</si>
  <si>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</si>
  <si>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</si>
  <si>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</si>
  <si>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</si>
  <si>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</si>
  <si>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</si>
  <si>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</si>
  <si>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</si>
  <si>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</si>
  <si>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</si>
  <si>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</si>
  <si>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</si>
  <si>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</si>
  <si>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</si>
  <si>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</si>
  <si>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</si>
  <si>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</si>
  <si>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</si>
  <si>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</si>
  <si>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</si>
  <si>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</si>
  <si>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</si>
  <si>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</si>
  <si>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</si>
  <si>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</si>
  <si>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</si>
  <si>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</si>
  <si>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</si>
  <si>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</si>
  <si>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</si>
  <si>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</si>
  <si>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</si>
  <si>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</si>
  <si>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</si>
  <si>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</si>
  <si>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</si>
  <si>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</si>
  <si>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</si>
  <si>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</si>
  <si>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</si>
  <si>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</si>
  <si>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</si>
  <si>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</si>
  <si>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</si>
  <si>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</si>
  <si>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</si>
  <si>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</si>
  <si>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</si>
  <si>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</si>
  <si>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</si>
  <si>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</si>
  <si>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</si>
  <si>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</si>
  <si>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</si>
  <si>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</si>
  <si>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</si>
  <si>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</si>
  <si>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</si>
  <si>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</si>
  <si>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</si>
  <si>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</si>
  <si>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</si>
  <si>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</si>
  <si>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</si>
  <si>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</si>
  <si>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</si>
  <si>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</si>
  <si>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</si>
  <si>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</si>
  <si>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</si>
  <si>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</si>
  <si>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</si>
  <si>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</si>
  <si>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</si>
  <si>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</si>
  <si>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</si>
  <si>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</si>
  <si>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</si>
  <si>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</si>
  <si>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</si>
  <si>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</si>
  <si>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</si>
  <si>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</si>
  <si>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</si>
  <si>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</si>
  <si>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</si>
  <si>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</si>
  <si>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</si>
  <si>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</si>
  <si>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</si>
  <si>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</si>
  <si>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</si>
  <si>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</si>
  <si>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</si>
  <si>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</si>
  <si>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</si>
  <si>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</si>
  <si>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</si>
  <si>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</si>
  <si>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</si>
  <si>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</si>
  <si>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</si>
  <si>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</si>
  <si>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</si>
  <si>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</si>
  <si>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</si>
  <si>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</si>
  <si>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</si>
  <si>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</si>
  <si>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</si>
  <si>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</si>
  <si>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</si>
  <si>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</si>
  <si>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</si>
  <si>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</si>
  <si>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</si>
  <si>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</si>
  <si>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</si>
  <si>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</si>
  <si>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</si>
  <si>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</si>
  <si>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</si>
  <si>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</si>
  <si>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</si>
  <si>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</si>
  <si>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</si>
  <si>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</si>
  <si>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</si>
  <si>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</si>
  <si>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</si>
  <si>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</si>
  <si>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</si>
  <si>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</si>
  <si>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</si>
  <si>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</si>
  <si>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</si>
  <si>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</si>
  <si>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</si>
  <si>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</si>
  <si>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</si>
  <si>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</si>
  <si>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</si>
  <si>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</si>
  <si>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</si>
  <si>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</si>
  <si>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</si>
  <si>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</si>
  <si>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</si>
  <si>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</si>
  <si>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</si>
  <si>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</si>
  <si>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</si>
  <si>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</si>
  <si>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</si>
  <si>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</si>
  <si>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</si>
  <si>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</si>
  <si>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</si>
  <si>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</si>
  <si>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</si>
  <si>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</si>
  <si>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</si>
  <si>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</si>
  <si>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</si>
  <si>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</si>
  <si>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</si>
  <si>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</si>
  <si>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</si>
  <si>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</si>
  <si>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</si>
  <si>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</si>
  <si>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</si>
  <si>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</si>
  <si>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</si>
  <si>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</si>
  <si>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</si>
  <si>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</si>
  <si>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</si>
  <si>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</si>
  <si>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</si>
  <si>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</si>
  <si>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</si>
  <si>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</si>
  <si>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</si>
  <si>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</si>
  <si>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</si>
  <si>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</si>
  <si>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</si>
  <si>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</si>
  <si>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</si>
  <si>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</si>
  <si>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</si>
  <si>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</si>
  <si>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</si>
  <si>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</si>
  <si>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</si>
  <si>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</si>
  <si>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</si>
  <si>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</si>
  <si>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</si>
  <si>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</si>
  <si>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</si>
  <si>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</si>
  <si>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</si>
  <si>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</si>
  <si>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</si>
  <si>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</si>
  <si>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</si>
  <si>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</si>
  <si>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</si>
  <si>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</si>
  <si>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</si>
  <si>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</si>
  <si>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</si>
  <si>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</si>
  <si>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</si>
  <si>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</si>
  <si>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</si>
  <si>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</si>
  <si>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</si>
  <si>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</si>
  <si>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</si>
  <si>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</si>
  <si>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</si>
  <si>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</si>
  <si>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</si>
  <si>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</si>
  <si>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</si>
  <si>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</si>
  <si>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</si>
  <si>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</si>
  <si>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</si>
  <si>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</si>
  <si>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</si>
  <si>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</si>
  <si>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</si>
  <si>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</si>
  <si>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</si>
  <si>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</si>
  <si>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</si>
  <si>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</si>
  <si>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</si>
  <si>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</si>
  <si>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</si>
  <si>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</si>
  <si>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</si>
  <si>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</si>
  <si>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</si>
  <si>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</si>
  <si>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</si>
  <si>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</si>
  <si>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</si>
  <si>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</si>
  <si>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</si>
  <si>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</si>
  <si>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</si>
  <si>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</si>
  <si>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</si>
  <si>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</si>
  <si>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</si>
  <si>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</si>
  <si>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</si>
  <si>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</si>
  <si>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</si>
  <si>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</si>
  <si>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</si>
  <si>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</si>
  <si>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</si>
  <si>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</si>
  <si>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</si>
  <si>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</si>
  <si>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</si>
  <si>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</si>
  <si>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</si>
  <si>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</si>
  <si>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</si>
  <si>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</si>
  <si>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</si>
  <si>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</si>
  <si>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</si>
  <si>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</si>
  <si>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</si>
  <si>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</si>
  <si>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</si>
  <si>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</si>
  <si>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</si>
  <si>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</si>
  <si>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</si>
  <si>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</si>
  <si>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</si>
  <si>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</si>
  <si>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</si>
  <si>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</si>
  <si>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</si>
  <si>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</si>
  <si>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</si>
  <si>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</si>
  <si>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</si>
  <si>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</si>
  <si>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</si>
  <si>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</si>
  <si>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</si>
  <si>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</si>
  <si>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</si>
  <si>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</si>
  <si>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</si>
  <si>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</si>
  <si>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</si>
  <si>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</si>
  <si>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</si>
  <si>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</si>
  <si>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</si>
  <si>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</si>
  <si>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</si>
  <si>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</si>
  <si>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</si>
  <si>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</si>
  <si>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</si>
  <si>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</si>
  <si>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</si>
  <si>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</si>
  <si>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</si>
  <si>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</si>
  <si>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</si>
  <si>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</si>
  <si>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</si>
  <si>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</si>
  <si>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</si>
  <si>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</si>
  <si>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</si>
  <si>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</si>
  <si>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</si>
  <si>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</si>
  <si>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</si>
  <si>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</si>
  <si>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</si>
  <si>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</si>
  <si>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</si>
  <si>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</si>
  <si>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</si>
  <si>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</si>
  <si>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</si>
  <si>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</si>
  <si>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</si>
  <si>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</si>
  <si>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</si>
  <si>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</si>
  <si>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</si>
  <si>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</si>
  <si>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</si>
  <si>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</si>
  <si>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</si>
  <si>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</si>
  <si>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</si>
  <si>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</si>
  <si>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</si>
  <si>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</si>
  <si>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</si>
  <si>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</si>
  <si>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</si>
  <si>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</si>
  <si>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</si>
  <si>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</si>
  <si>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</si>
  <si>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</si>
  <si>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</si>
  <si>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</si>
  <si>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</si>
  <si>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</si>
  <si>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</si>
  <si>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</si>
  <si>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</si>
  <si>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</si>
  <si>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</si>
  <si>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</si>
  <si>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</si>
  <si>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</si>
  <si>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</si>
  <si>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</si>
  <si>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</si>
  <si>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</si>
  <si>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</si>
  <si>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</si>
  <si>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</si>
  <si>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</si>
  <si>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</si>
  <si>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</si>
  <si>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</si>
  <si>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</si>
  <si>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</si>
  <si>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</si>
  <si>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</si>
  <si>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</si>
  <si>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</si>
  <si>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</si>
  <si>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</si>
  <si>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</si>
  <si>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</si>
  <si>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</si>
  <si>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</si>
  <si>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</si>
  <si>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</si>
  <si>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</si>
  <si>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</si>
  <si>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</si>
  <si>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</si>
  <si>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</si>
  <si>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</si>
  <si>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</si>
  <si>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</si>
  <si>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</si>
  <si>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</si>
  <si>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</si>
  <si>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</si>
  <si>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</si>
  <si>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</si>
  <si>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</si>
  <si>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</si>
  <si>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</si>
  <si>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</si>
  <si>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</si>
  <si>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</si>
  <si>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</si>
  <si>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</si>
  <si>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</si>
  <si>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</si>
  <si>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</si>
  <si>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</si>
  <si>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</si>
  <si>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</si>
  <si>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</si>
  <si>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</si>
  <si>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</si>
  <si>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</si>
  <si>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</si>
  <si>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</si>
  <si>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</si>
  <si>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</si>
  <si>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</si>
  <si>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</si>
  <si>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</si>
  <si>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</si>
  <si>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</si>
  <si>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</si>
  <si>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</si>
  <si>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</si>
  <si>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</si>
  <si>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</si>
  <si>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</si>
  <si>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</si>
  <si>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</si>
  <si>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</si>
  <si>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</si>
  <si>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</si>
  <si>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</si>
  <si>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</si>
  <si>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</si>
  <si>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</si>
  <si>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</si>
  <si>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</si>
  <si>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</si>
  <si>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</si>
  <si>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</si>
  <si>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</si>
  <si>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</si>
  <si>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</si>
  <si>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</si>
  <si>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</si>
  <si>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</si>
  <si>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</si>
  <si>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</si>
  <si>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</si>
  <si>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</si>
  <si>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</si>
  <si>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</si>
  <si>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</si>
  <si>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</si>
  <si>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</si>
  <si>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</si>
  <si>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</si>
  <si>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</si>
  <si>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</si>
  <si>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</si>
  <si>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</si>
  <si>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</si>
  <si>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</si>
  <si>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</si>
  <si>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</si>
  <si>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</si>
  <si>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</si>
  <si>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</si>
  <si>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</si>
  <si>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</si>
  <si>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</si>
  <si>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</si>
  <si>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</si>
  <si>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</si>
  <si>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</si>
  <si>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</si>
  <si>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</si>
  <si>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</si>
  <si>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</si>
  <si>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</si>
  <si>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</si>
  <si>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</si>
  <si>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</si>
  <si>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</si>
  <si>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</si>
  <si>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</si>
  <si>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</si>
  <si>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</si>
  <si>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</si>
  <si>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</si>
  <si>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</si>
  <si>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</si>
  <si>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</si>
  <si>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</si>
  <si>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</si>
  <si>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</si>
  <si>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</si>
  <si>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</si>
  <si>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</si>
  <si>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</si>
  <si>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</si>
  <si>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</si>
  <si>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</si>
  <si>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</si>
  <si>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</si>
  <si>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</si>
  <si>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</si>
  <si>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</si>
  <si>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</si>
  <si>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</si>
  <si>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</si>
  <si>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</si>
  <si>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</si>
  <si>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</si>
  <si>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</si>
  <si>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</si>
  <si>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</si>
  <si>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</si>
  <si>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</si>
  <si>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</si>
  <si>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</si>
  <si>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</si>
  <si>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</si>
  <si>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</si>
  <si>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</si>
  <si>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</si>
  <si>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</si>
  <si>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</si>
  <si>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</si>
  <si>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</si>
  <si>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</si>
  <si>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</si>
  <si>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</si>
  <si>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</si>
  <si>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</si>
  <si>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</si>
  <si>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</si>
  <si>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</si>
  <si>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</si>
  <si>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</si>
  <si>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</si>
  <si>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</si>
  <si>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</si>
  <si>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</si>
  <si>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</si>
  <si>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</si>
  <si>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</si>
  <si>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</si>
  <si>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</si>
  <si>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</si>
  <si>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</si>
  <si>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</si>
  <si>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</si>
  <si>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</si>
  <si>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</si>
  <si>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</si>
  <si>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</si>
  <si>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</si>
  <si>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</si>
  <si>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</si>
  <si>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</si>
  <si>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</si>
  <si>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</si>
  <si>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</si>
  <si>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</si>
  <si>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</si>
  <si>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</si>
  <si>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</si>
  <si>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</si>
  <si>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</si>
  <si>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</si>
  <si>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</si>
  <si>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</si>
  <si>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</si>
  <si>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</si>
  <si>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</si>
  <si>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</si>
  <si>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</si>
  <si>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</si>
  <si>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</si>
  <si>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</si>
  <si>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</si>
  <si>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</si>
  <si>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</si>
  <si>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</si>
  <si>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</si>
  <si>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</si>
  <si>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</si>
  <si>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</si>
  <si>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</si>
  <si>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</si>
  <si>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</si>
  <si>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</si>
  <si>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</si>
  <si>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</si>
  <si>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</si>
  <si>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</si>
  <si>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</si>
  <si>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</si>
  <si>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</si>
  <si>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</si>
  <si>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</si>
  <si>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</si>
  <si>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</si>
  <si>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</si>
  <si>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</si>
  <si>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</si>
  <si>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</si>
  <si>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</si>
  <si>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</si>
  <si>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</si>
  <si>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</si>
  <si>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</si>
  <si>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</si>
  <si>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</si>
  <si>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</si>
  <si>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</si>
  <si>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</si>
  <si>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</si>
  <si>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</si>
  <si>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</si>
  <si>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</si>
  <si>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</si>
  <si>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</si>
  <si>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</si>
  <si>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</si>
  <si>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</si>
  <si>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</si>
  <si>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</si>
  <si>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</si>
  <si>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</si>
  <si>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</si>
  <si>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</si>
  <si>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</si>
  <si>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</si>
  <si>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</si>
  <si>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</si>
  <si>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</si>
  <si>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</si>
  <si>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</si>
  <si>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</si>
  <si>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</si>
  <si>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</si>
  <si>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</si>
  <si>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</si>
  <si>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</si>
  <si>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</si>
  <si>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</si>
  <si>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</si>
  <si>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</si>
  <si>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</si>
  <si>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</si>
  <si>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</si>
  <si>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</si>
  <si>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</si>
  <si>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</si>
  <si>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</si>
  <si>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</si>
  <si>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</si>
  <si>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</si>
  <si>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</si>
  <si>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</si>
  <si>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</si>
  <si>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</si>
  <si>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</si>
  <si>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</si>
  <si>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</si>
  <si>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</si>
  <si>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</si>
  <si>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</si>
  <si>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</si>
  <si>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</si>
  <si>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</si>
  <si>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</si>
  <si>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</si>
  <si>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</si>
  <si>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</si>
  <si>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</si>
  <si>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</si>
  <si>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</si>
  <si>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</si>
  <si>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</si>
  <si>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</si>
  <si>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</si>
  <si>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</si>
  <si>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</si>
  <si>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</si>
  <si>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</si>
  <si>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</si>
  <si>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</si>
  <si>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</si>
  <si>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</si>
  <si>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</si>
  <si>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</si>
  <si>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</si>
  <si>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</si>
  <si>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</si>
  <si>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</si>
  <si>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</si>
  <si>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</si>
  <si>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</si>
  <si>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</si>
  <si>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</si>
  <si>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</si>
  <si>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</si>
  <si>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</si>
  <si>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</si>
  <si>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</si>
  <si>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</si>
  <si>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</si>
  <si>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</si>
  <si>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</si>
  <si>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</si>
  <si>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</si>
  <si>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</si>
  <si>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</si>
  <si>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</si>
  <si>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</si>
  <si>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</si>
  <si>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</si>
  <si>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</si>
  <si>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</si>
  <si>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</si>
  <si>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</si>
  <si>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</si>
  <si>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</si>
  <si>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</si>
  <si>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</si>
  <si>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</si>
  <si>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</si>
  <si>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</si>
  <si>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</si>
  <si>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</si>
  <si>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</si>
  <si>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</si>
  <si>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</si>
  <si>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</si>
  <si>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</si>
  <si>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</si>
  <si>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</si>
  <si>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</si>
  <si>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</si>
  <si>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</si>
  <si>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</si>
  <si>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</si>
  <si>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</si>
  <si>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</si>
  <si>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</si>
  <si>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</si>
  <si>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</si>
  <si>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</si>
  <si>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</si>
  <si>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</si>
  <si>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</si>
  <si>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</si>
  <si>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</si>
  <si>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</si>
  <si>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</si>
  <si>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</si>
  <si>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</si>
  <si>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</si>
  <si>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</si>
  <si>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</si>
  <si>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</si>
  <si>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</si>
  <si>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</si>
  <si>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</si>
  <si>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</si>
  <si>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</si>
  <si>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</si>
  <si>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</si>
  <si>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</si>
  <si>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</si>
  <si>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</si>
  <si>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</si>
  <si>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</si>
  <si>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</si>
  <si>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</si>
  <si>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</si>
  <si>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</si>
  <si>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</si>
  <si>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</si>
  <si>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</si>
  <si>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</si>
  <si>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</si>
  <si>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</si>
  <si>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</si>
  <si>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</si>
  <si>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</si>
  <si>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</si>
  <si>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</si>
  <si>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</si>
  <si>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</si>
  <si>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</si>
  <si>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</si>
  <si>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</si>
  <si>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</si>
  <si>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</si>
  <si>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</si>
  <si>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</si>
  <si>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</si>
  <si>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</si>
  <si>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</si>
  <si>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</si>
  <si>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</si>
  <si>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</si>
  <si>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</si>
  <si>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</si>
  <si>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</si>
  <si>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</si>
  <si>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</si>
  <si>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</si>
  <si>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</si>
  <si>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</si>
  <si>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</si>
  <si>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</si>
  <si>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</si>
  <si>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</si>
  <si>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</si>
  <si>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</si>
  <si>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</si>
  <si>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</si>
  <si>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</si>
  <si>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</si>
  <si>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</si>
  <si>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</si>
  <si>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</si>
  <si>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</si>
  <si>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</si>
  <si>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</si>
  <si>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</si>
  <si>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</si>
  <si>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</si>
  <si>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</si>
  <si>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</si>
  <si>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</si>
  <si>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</si>
  <si>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</si>
  <si>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</si>
  <si>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</si>
  <si>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</si>
  <si>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</si>
  <si>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</si>
  <si>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</si>
  <si>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</si>
  <si>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</si>
  <si>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</si>
  <si>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</si>
  <si>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</si>
  <si>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</si>
  <si>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</si>
  <si>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</si>
  <si>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</si>
  <si>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</si>
  <si>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</si>
  <si>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</si>
  <si>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</si>
  <si>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</si>
  <si>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</si>
  <si>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</si>
  <si>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</si>
  <si>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</si>
  <si>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</si>
  <si>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</si>
  <si>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</si>
  <si>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</si>
  <si>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</si>
  <si>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</si>
  <si>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</si>
  <si>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</si>
  <si>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</si>
  <si>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</si>
  <si>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</si>
  <si>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</si>
  <si>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</si>
  <si>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</si>
  <si>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</si>
  <si>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</si>
  <si>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</si>
  <si>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</si>
  <si>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</si>
  <si>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</si>
  <si>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</si>
  <si>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</si>
  <si>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</si>
  <si>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</si>
  <si>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</si>
  <si>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</si>
  <si>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</si>
  <si>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</si>
  <si>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</si>
  <si>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</si>
  <si>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</si>
  <si>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</si>
  <si>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</si>
  <si>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</si>
  <si>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</si>
  <si>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</si>
  <si>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</si>
  <si>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</si>
  <si>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</si>
  <si>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</si>
  <si>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</si>
  <si>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</si>
  <si>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</si>
  <si>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</si>
  <si>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</si>
  <si>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</si>
  <si>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</si>
  <si>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</si>
  <si>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</si>
  <si>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</si>
  <si>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</si>
  <si>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</si>
  <si>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</si>
  <si>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</si>
  <si>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</si>
  <si>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</si>
  <si>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</si>
  <si>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</si>
  <si>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</si>
  <si>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</si>
  <si>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</si>
  <si>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</si>
  <si>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</si>
  <si>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</si>
  <si>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</si>
  <si>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</si>
  <si>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</si>
  <si>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</si>
  <si>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</si>
  <si>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</si>
  <si>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</si>
  <si>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</si>
  <si>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</si>
  <si>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</si>
  <si>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</si>
  <si>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</si>
  <si>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</si>
  <si>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</si>
  <si>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</si>
  <si>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</si>
  <si>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</si>
  <si>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</si>
  <si>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</si>
  <si>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</si>
  <si>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</si>
  <si>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</si>
  <si>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</si>
  <si>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</si>
  <si>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</si>
  <si>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</si>
  <si>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</si>
  <si>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</si>
  <si>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</si>
  <si>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</si>
  <si>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</si>
  <si>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</si>
  <si>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</si>
  <si>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</si>
  <si>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</si>
  <si>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</si>
  <si>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</si>
  <si>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</si>
  <si>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</si>
  <si>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</si>
  <si>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</si>
  <si>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</si>
  <si>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</si>
  <si>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</si>
  <si>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</si>
  <si>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</si>
  <si>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</si>
  <si>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</si>
  <si>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</si>
  <si>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</si>
  <si>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</si>
  <si>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</si>
  <si>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</si>
  <si>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</si>
  <si>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</si>
  <si>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</si>
  <si>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</si>
  <si>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</si>
  <si>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</si>
  <si>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</si>
  <si>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</si>
  <si>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</si>
  <si>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</si>
  <si>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</si>
  <si>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</si>
  <si>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</si>
  <si>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</si>
  <si>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</si>
  <si>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</si>
  <si>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</si>
  <si>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</si>
  <si>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</si>
  <si>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</si>
  <si>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</si>
  <si>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</si>
  <si>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</si>
  <si>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</si>
  <si>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</si>
  <si>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</si>
  <si>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</si>
  <si>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</si>
  <si>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</si>
  <si>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</si>
  <si>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</si>
  <si>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</si>
  <si>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</si>
  <si>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</si>
  <si>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</si>
  <si>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</si>
  <si>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</si>
  <si>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</si>
  <si>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</si>
  <si>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</si>
  <si>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</si>
  <si>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</si>
  <si>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</si>
  <si>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</si>
  <si>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</si>
  <si>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</si>
  <si>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</si>
  <si>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</si>
  <si>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</si>
  <si>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</si>
  <si>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</si>
  <si>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</si>
  <si>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</si>
  <si>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</si>
  <si>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</si>
  <si>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</si>
  <si>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</si>
  <si>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</si>
  <si>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</si>
  <si>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</si>
  <si>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</si>
  <si>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</si>
  <si>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</si>
  <si>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</si>
  <si>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</si>
  <si>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</si>
  <si>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</si>
  <si>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</si>
  <si>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</si>
  <si>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</si>
  <si>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</si>
  <si>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</si>
  <si>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</si>
  <si>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</si>
  <si>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</si>
  <si>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</si>
  <si>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</si>
  <si>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</si>
  <si>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</si>
  <si>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</si>
  <si>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</si>
  <si>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</si>
  <si>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</si>
  <si>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</si>
  <si>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</si>
  <si>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</si>
  <si>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</si>
  <si>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</si>
  <si>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</si>
  <si>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</si>
  <si>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</si>
  <si>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</si>
  <si>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</si>
  <si>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</si>
  <si>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</si>
  <si>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</si>
  <si>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</si>
  <si>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</si>
  <si>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</si>
  <si>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</si>
  <si>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</si>
  <si>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</si>
  <si>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</si>
  <si>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</si>
  <si>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</si>
  <si>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</si>
  <si>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</si>
  <si>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</si>
  <si>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</si>
  <si>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</si>
  <si>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</si>
  <si>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</si>
  <si>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</si>
  <si>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</si>
  <si>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</si>
  <si>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</si>
  <si>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</si>
  <si>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</si>
  <si>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</si>
  <si>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</si>
  <si>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</si>
  <si>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</si>
  <si>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</si>
  <si>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</si>
  <si>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</si>
  <si>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</si>
  <si>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</si>
  <si>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</si>
  <si>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</si>
  <si>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</si>
  <si>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</si>
  <si>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</si>
  <si>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</si>
  <si>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</si>
  <si>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</si>
  <si>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</si>
  <si>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</si>
  <si>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</si>
  <si>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</si>
  <si>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</si>
  <si>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</si>
  <si>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</si>
  <si>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</si>
  <si>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</si>
  <si>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</si>
  <si>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</si>
  <si>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</si>
  <si>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</si>
  <si>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</si>
  <si>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</si>
  <si>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</si>
  <si>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</si>
  <si>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</si>
  <si>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</si>
  <si>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</si>
  <si>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</si>
  <si>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</si>
  <si>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</si>
  <si>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</si>
  <si>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</si>
  <si>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</si>
  <si>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</si>
  <si>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</si>
  <si>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</si>
  <si>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</si>
  <si>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</si>
  <si>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</si>
  <si>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</si>
  <si>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</si>
  <si>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</si>
  <si>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</si>
  <si>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</si>
  <si>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</si>
  <si>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</si>
  <si>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</si>
  <si>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</si>
  <si>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</si>
  <si>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</si>
  <si>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</si>
  <si>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</si>
  <si>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</si>
  <si>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</si>
  <si>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</si>
  <si>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</si>
  <si>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</si>
  <si>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</si>
  <si>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</si>
  <si>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</si>
  <si>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</si>
  <si>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</si>
  <si>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</si>
  <si>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</si>
  <si>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</si>
  <si>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</si>
  <si>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</si>
  <si>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</si>
  <si>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</si>
  <si>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</si>
  <si>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</si>
  <si>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</si>
  <si>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</si>
  <si>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</si>
  <si>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</si>
  <si>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</si>
  <si>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</si>
  <si>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</si>
  <si>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</si>
  <si>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</si>
  <si>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</si>
  <si>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</si>
  <si>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</si>
  <si>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</si>
  <si>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</si>
  <si>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</si>
  <si>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</si>
  <si>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</si>
  <si>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</si>
  <si>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</si>
  <si>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</si>
  <si>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</si>
  <si>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</si>
  <si>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</si>
  <si>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</si>
  <si>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</si>
  <si>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</si>
  <si>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</si>
  <si>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</si>
  <si>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</si>
  <si>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</si>
  <si>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</si>
  <si>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</si>
  <si>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</si>
  <si>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</si>
  <si>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</si>
  <si>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</si>
  <si>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</si>
  <si>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</si>
  <si>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</si>
  <si>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</si>
  <si>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</si>
  <si>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</si>
  <si>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</si>
  <si>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</si>
  <si>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</si>
  <si>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</si>
  <si>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</si>
  <si>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</si>
  <si>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</si>
  <si>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</si>
  <si>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</si>
  <si>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</si>
  <si>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</si>
  <si>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</si>
  <si>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</si>
  <si>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</si>
  <si>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</si>
  <si>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</si>
  <si>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</si>
  <si>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</si>
  <si>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</si>
  <si>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</si>
  <si>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</si>
  <si>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</si>
  <si>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</si>
  <si>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</si>
  <si>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</si>
  <si>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</si>
  <si>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</si>
  <si>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</si>
  <si>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</si>
  <si>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</si>
  <si>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</si>
  <si>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</si>
  <si>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</si>
  <si>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</si>
  <si>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</si>
  <si>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</si>
  <si>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</si>
  <si>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</si>
  <si>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</si>
  <si>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</si>
  <si>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</si>
  <si>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</si>
  <si>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</si>
  <si>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</si>
  <si>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</si>
  <si>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</si>
  <si>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</si>
  <si>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</si>
  <si>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</si>
  <si>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</si>
  <si>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</si>
  <si>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</si>
  <si>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</si>
  <si>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</si>
  <si>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</si>
  <si>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</si>
  <si>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</si>
  <si>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</si>
  <si>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</si>
  <si>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</si>
  <si>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</si>
  <si>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</si>
  <si>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</si>
  <si>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</si>
  <si>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</si>
  <si>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</si>
  <si>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</si>
  <si>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</si>
  <si>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</si>
  <si>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</si>
  <si>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</si>
  <si>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</si>
  <si>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</si>
  <si>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</si>
  <si>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</si>
  <si>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</si>
  <si>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</si>
  <si>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</si>
  <si>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</si>
  <si>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</si>
  <si>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</si>
  <si>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</si>
  <si>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</si>
  <si>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</si>
  <si>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</si>
  <si>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</si>
  <si>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</si>
  <si>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</si>
  <si>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</si>
  <si>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</si>
  <si>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</si>
  <si>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</si>
  <si>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</si>
  <si>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</si>
  <si>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</si>
  <si>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</si>
  <si>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</si>
  <si>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</si>
  <si>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</si>
  <si>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</si>
  <si>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</si>
  <si>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</si>
  <si>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</si>
  <si>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</si>
  <si>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</si>
  <si>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</si>
  <si>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</si>
  <si>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</si>
  <si>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</si>
  <si>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</si>
  <si>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</si>
  <si>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</si>
  <si>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</si>
  <si>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</si>
  <si>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</si>
  <si>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</si>
  <si>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</si>
  <si>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</si>
  <si>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</si>
  <si>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</si>
  <si>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</si>
  <si>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</si>
  <si>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</si>
  <si>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</si>
  <si>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</si>
  <si>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</si>
  <si>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</si>
  <si>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</si>
  <si>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</si>
  <si>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</si>
  <si>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</si>
  <si>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</si>
  <si>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</si>
  <si>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</si>
  <si>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</si>
  <si>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</si>
  <si>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</si>
  <si>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</si>
  <si>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</si>
  <si>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</si>
  <si>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</si>
  <si>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</si>
  <si>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</si>
  <si>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</si>
  <si>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</si>
  <si>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</si>
  <si>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</si>
  <si>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</si>
  <si>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</si>
  <si>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</si>
  <si>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</si>
  <si>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</si>
  <si>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</si>
  <si>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</si>
  <si>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</si>
  <si>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</si>
  <si>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</si>
  <si>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</si>
  <si>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</si>
  <si>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</si>
  <si>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</si>
  <si>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</si>
  <si>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</si>
  <si>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</si>
  <si>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</si>
  <si>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</si>
  <si>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</si>
  <si>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</si>
  <si>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</si>
  <si>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</si>
  <si>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</si>
  <si>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</si>
  <si>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</si>
  <si>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</si>
  <si>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</si>
  <si>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</si>
  <si>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</si>
  <si>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</si>
  <si>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</si>
  <si>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</si>
  <si>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</si>
  <si>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</si>
  <si>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</si>
  <si>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</si>
  <si>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</si>
  <si>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</si>
  <si>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</si>
  <si>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</si>
  <si>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</si>
  <si>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</si>
  <si>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</si>
  <si>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</si>
  <si>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</si>
  <si>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</si>
  <si>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</si>
  <si>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</si>
  <si>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</si>
  <si>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</si>
  <si>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</si>
  <si>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</si>
  <si>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</si>
  <si>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</si>
  <si>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</si>
  <si>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</si>
  <si>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</si>
  <si>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</si>
  <si>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</si>
  <si>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</si>
  <si>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</si>
  <si>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</si>
  <si>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</si>
  <si>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</si>
  <si>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</si>
  <si>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</si>
  <si>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</si>
  <si>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</si>
  <si>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</si>
  <si>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</si>
  <si>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</si>
  <si>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</si>
  <si>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</si>
  <si>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</si>
  <si>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</si>
  <si>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</si>
  <si>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</si>
  <si>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</si>
  <si>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</si>
  <si>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</si>
  <si>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</si>
  <si>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</si>
  <si>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</si>
  <si>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</si>
  <si>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</si>
  <si>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</si>
  <si>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</si>
  <si>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</si>
  <si>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</si>
  <si>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</si>
  <si>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</si>
  <si>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</si>
  <si>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</si>
  <si>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</si>
  <si>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</si>
  <si>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</si>
  <si>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</si>
  <si>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</si>
  <si>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</si>
  <si>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</si>
  <si>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</si>
  <si>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</si>
  <si>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</si>
  <si>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</si>
  <si>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</si>
  <si>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</si>
  <si>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</si>
  <si>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</si>
  <si>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</si>
  <si>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</si>
  <si>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</si>
  <si>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</si>
  <si>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</si>
  <si>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</si>
  <si>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</si>
  <si>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</si>
  <si>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</si>
  <si>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</si>
  <si>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</si>
  <si>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</si>
  <si>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</si>
  <si>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</si>
  <si>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</si>
  <si>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</si>
  <si>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</si>
  <si>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</si>
  <si>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</si>
  <si>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</si>
  <si>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</si>
  <si>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</si>
  <si>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</si>
  <si>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</si>
  <si>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</si>
  <si>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</si>
  <si>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</si>
  <si>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</si>
  <si>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</si>
  <si>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</si>
  <si>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</si>
  <si>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</si>
  <si>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</si>
  <si>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</si>
  <si>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</si>
  <si>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</si>
  <si>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</si>
  <si>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</si>
  <si>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</si>
  <si>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</si>
  <si>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</si>
  <si>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</si>
  <si>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</si>
  <si>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</si>
  <si>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</si>
  <si>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</si>
  <si>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</si>
  <si>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</si>
  <si>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</si>
  <si>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</si>
  <si>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</si>
  <si>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</si>
  <si>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</si>
  <si>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</si>
  <si>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</si>
  <si>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</si>
  <si>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</si>
  <si>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</si>
  <si>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</si>
  <si>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</si>
  <si>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</si>
  <si>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</si>
  <si>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</si>
  <si>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</si>
  <si>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</si>
  <si>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</si>
  <si>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</si>
  <si>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</si>
  <si>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</si>
  <si>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</si>
  <si>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</si>
  <si>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</si>
  <si>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</si>
  <si>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</si>
  <si>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</si>
  <si>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</si>
  <si>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</si>
  <si>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</si>
  <si>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</si>
  <si>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</si>
  <si>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</si>
  <si>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</si>
  <si>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</si>
  <si>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</si>
  <si>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</si>
  <si>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</si>
  <si>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</si>
  <si>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</si>
  <si>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</si>
  <si>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</si>
  <si>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</si>
  <si>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</si>
  <si>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</si>
  <si>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</si>
  <si>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</si>
  <si>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</si>
  <si>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</si>
  <si>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</si>
  <si>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</si>
  <si>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</si>
  <si>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</si>
  <si>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</si>
  <si>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</si>
  <si>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</si>
  <si>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</si>
  <si>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</si>
  <si>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</si>
  <si>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</si>
  <si>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</si>
  <si>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</si>
  <si>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</si>
  <si>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</si>
  <si>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</si>
  <si>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</si>
  <si>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</si>
  <si>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</si>
  <si>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</si>
  <si>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</si>
  <si>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</si>
  <si>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</si>
  <si>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</si>
  <si>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</si>
  <si>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</si>
  <si>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</si>
  <si>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</si>
  <si>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</si>
  <si>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</si>
  <si>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</si>
  <si>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</si>
  <si>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</si>
  <si>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</si>
  <si>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</si>
  <si>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</si>
  <si>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</si>
  <si>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</si>
  <si>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</si>
  <si>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</si>
  <si>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</si>
  <si>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</si>
  <si>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</si>
  <si>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</si>
  <si>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</si>
  <si>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</si>
  <si>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</si>
  <si>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</si>
  <si>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</si>
  <si>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</si>
  <si>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</si>
  <si>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</si>
  <si>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</si>
  <si>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</si>
  <si>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</si>
  <si>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</si>
  <si>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</si>
  <si>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</si>
  <si>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</si>
  <si>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</si>
  <si>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</si>
  <si>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</si>
  <si>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</si>
  <si>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</si>
  <si>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</si>
  <si>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</si>
  <si>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</si>
  <si>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</si>
  <si>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</si>
  <si>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</si>
  <si>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</si>
  <si>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</si>
  <si>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</si>
  <si>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</si>
  <si>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</si>
  <si>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</si>
  <si>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</si>
  <si>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</si>
  <si>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</si>
  <si>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</si>
  <si>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</si>
  <si>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</si>
  <si>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</si>
  <si>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</si>
  <si>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</si>
  <si>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</si>
  <si>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</si>
  <si>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</si>
  <si>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</si>
  <si>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</si>
  <si>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</si>
  <si>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</si>
  <si>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</si>
  <si>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</si>
  <si>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</si>
  <si>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</si>
  <si>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</si>
  <si>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</si>
  <si>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</si>
  <si>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</si>
  <si>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</si>
  <si>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</si>
  <si>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</si>
  <si>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</si>
  <si>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</si>
  <si>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</si>
  <si>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</si>
  <si>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</si>
  <si>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</si>
  <si>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</si>
  <si>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</si>
  <si>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</si>
  <si>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</si>
  <si>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</si>
  <si>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</si>
  <si>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</si>
  <si>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</si>
  <si>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</si>
  <si>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</si>
  <si>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</si>
  <si>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</si>
  <si>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</si>
  <si>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</si>
  <si>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</si>
  <si>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</si>
  <si>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</si>
  <si>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</si>
  <si>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</si>
  <si>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</si>
  <si>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</si>
  <si>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</si>
  <si>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</si>
  <si>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</si>
  <si>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</si>
  <si>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</si>
  <si>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</si>
  <si>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</si>
  <si>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</si>
  <si>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</si>
  <si>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</si>
  <si>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</si>
  <si>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</si>
  <si>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</si>
  <si>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</si>
  <si>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</si>
  <si>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</si>
  <si>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</si>
  <si>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</si>
  <si>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</si>
  <si>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</si>
  <si>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</si>
  <si>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</si>
  <si>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</si>
  <si>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</si>
  <si>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</si>
  <si>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</si>
  <si>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</si>
  <si>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</si>
  <si>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</si>
  <si>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</si>
  <si>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</si>
  <si>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</si>
  <si>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</si>
  <si>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</si>
  <si>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</si>
  <si>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</si>
  <si>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</si>
  <si>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</si>
  <si>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</si>
  <si>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</si>
  <si>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</si>
  <si>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</si>
  <si>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</si>
  <si>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</si>
  <si>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</si>
  <si>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</si>
  <si>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</si>
  <si>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</si>
  <si>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</si>
  <si>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</si>
  <si>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</si>
  <si>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</si>
  <si>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</si>
  <si>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</si>
  <si>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</si>
  <si>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</si>
  <si>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</si>
  <si>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</si>
  <si>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</si>
  <si>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</si>
  <si>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</si>
  <si>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</si>
  <si>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</si>
  <si>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</si>
  <si>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</si>
  <si>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</si>
  <si>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</si>
  <si>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</si>
  <si>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</si>
  <si>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</si>
  <si>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</si>
  <si>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</si>
  <si>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</si>
  <si>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</si>
  <si>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</si>
  <si>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</si>
  <si>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</si>
  <si>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</si>
  <si>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</si>
  <si>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</si>
  <si>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</si>
  <si>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</si>
  <si>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</si>
  <si>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</si>
  <si>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</si>
  <si>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</si>
  <si>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</si>
  <si>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</si>
  <si>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</si>
  <si>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</si>
  <si>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</si>
  <si>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</si>
  <si>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</si>
  <si>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</si>
  <si>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</si>
  <si>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</si>
  <si>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</si>
  <si>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</si>
  <si>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</si>
  <si>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</si>
  <si>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</si>
  <si>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</si>
  <si>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</si>
  <si>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</si>
  <si>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</si>
  <si>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</si>
  <si>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</si>
  <si>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</si>
  <si>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</si>
  <si>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</si>
  <si>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</si>
  <si>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</si>
  <si>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</si>
  <si>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</si>
  <si>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</si>
  <si>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</si>
  <si>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</si>
  <si>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</si>
  <si>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</si>
  <si>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</si>
  <si>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</si>
  <si>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</si>
  <si>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</si>
  <si>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</si>
  <si>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</si>
  <si>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</si>
  <si>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</si>
  <si>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</si>
  <si>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</si>
  <si>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</si>
  <si>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</si>
  <si>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</si>
  <si>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</si>
  <si>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</si>
  <si>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</si>
  <si>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</si>
  <si>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</si>
  <si>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</si>
  <si>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</si>
  <si>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</si>
  <si>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</si>
  <si>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</si>
  <si>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</si>
  <si>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</si>
  <si>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</si>
  <si>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</si>
  <si>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</si>
  <si>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</si>
  <si>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</si>
  <si>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</si>
  <si>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</si>
  <si>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</si>
  <si>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</si>
  <si>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</si>
  <si>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</si>
  <si>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</si>
  <si>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</si>
  <si>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</si>
  <si>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</si>
  <si>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</si>
  <si>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</si>
  <si>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</si>
  <si>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</si>
  <si>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</si>
  <si>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</si>
  <si>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</si>
  <si>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</si>
  <si>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</si>
  <si>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</si>
  <si>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</si>
  <si>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</si>
  <si>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</si>
  <si>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</si>
  <si>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</si>
  <si>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</si>
  <si>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</si>
  <si>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</si>
  <si>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</si>
  <si>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</si>
  <si>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</si>
  <si>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</si>
  <si>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</si>
  <si>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</si>
  <si>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</si>
  <si>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</si>
  <si>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</si>
  <si>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</si>
  <si>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</si>
  <si>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</si>
  <si>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</si>
  <si>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</si>
  <si>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</si>
  <si>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</si>
  <si>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</si>
  <si>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</si>
  <si>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</si>
  <si>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</si>
  <si>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</si>
  <si>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</si>
  <si>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</si>
  <si>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</si>
  <si>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</si>
  <si>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</si>
  <si>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</si>
  <si>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</si>
  <si>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</si>
  <si>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</si>
  <si>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</si>
  <si>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</si>
  <si>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</si>
  <si>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</si>
  <si>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</si>
  <si>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</si>
  <si>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</si>
  <si>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</si>
  <si>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</si>
  <si>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</si>
  <si>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</si>
  <si>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</si>
  <si>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</si>
  <si>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</si>
  <si>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</si>
  <si>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</si>
  <si>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</si>
  <si>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</si>
  <si>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</si>
  <si>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</si>
  <si>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</si>
  <si>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</si>
  <si>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</si>
  <si>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</si>
  <si>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</si>
  <si>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</si>
  <si>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</si>
  <si>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</si>
  <si>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</si>
  <si>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</si>
  <si>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</si>
  <si>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</si>
  <si>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</si>
  <si>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</si>
  <si>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</si>
  <si>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</si>
  <si>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</si>
  <si>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</si>
  <si>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</si>
  <si>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</si>
  <si>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</si>
  <si>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</si>
  <si>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</si>
  <si>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</si>
  <si>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</si>
  <si>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</si>
  <si>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</si>
  <si>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</si>
  <si>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</si>
  <si>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</si>
  <si>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</si>
  <si>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</si>
  <si>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</si>
  <si>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</si>
  <si>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</si>
  <si>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</si>
  <si>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</si>
  <si>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</si>
  <si>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</si>
  <si>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</si>
  <si>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</si>
  <si>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</si>
  <si>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</si>
  <si>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</si>
  <si>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</si>
  <si>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</si>
  <si>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</si>
  <si>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</si>
  <si>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</si>
  <si>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</si>
  <si>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</si>
  <si>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</si>
  <si>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</si>
  <si>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</si>
  <si>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</si>
  <si>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</si>
  <si>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</si>
  <si>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</si>
  <si>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</si>
  <si>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</si>
  <si>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</si>
  <si>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</si>
  <si>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</si>
  <si>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</si>
  <si>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</si>
  <si>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</si>
  <si>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</si>
  <si>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</si>
  <si>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</si>
  <si>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</si>
  <si>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</si>
  <si>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</si>
  <si>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</si>
  <si>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</si>
  <si>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</si>
  <si>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</si>
  <si>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</si>
  <si>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</si>
  <si>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</si>
  <si>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</si>
  <si>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</si>
  <si>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</si>
  <si>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</si>
  <si>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</si>
  <si>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</si>
  <si>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</si>
  <si>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</si>
  <si>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</si>
  <si>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</si>
  <si>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</si>
  <si>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</si>
  <si>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</si>
  <si>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</si>
  <si>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</si>
  <si>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</si>
  <si>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</si>
  <si>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</si>
  <si>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</si>
  <si>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</si>
  <si>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</si>
  <si>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</si>
  <si>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</si>
  <si>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</si>
  <si>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</si>
  <si>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</si>
  <si>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</si>
  <si>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</si>
  <si>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</si>
  <si>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</si>
  <si>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</si>
  <si>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</si>
  <si>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</si>
  <si>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</si>
  <si>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</si>
  <si>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</si>
  <si>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</si>
  <si>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</si>
  <si>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</si>
  <si>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</si>
  <si>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</si>
  <si>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</si>
  <si>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</si>
  <si>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</si>
  <si>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</si>
  <si>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</si>
  <si>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</si>
  <si>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</si>
  <si>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</si>
  <si>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</si>
  <si>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</si>
  <si>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</si>
  <si>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</si>
  <si>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</si>
  <si>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</si>
  <si>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</si>
  <si>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</si>
  <si>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</si>
  <si>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</si>
  <si>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</si>
  <si>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</si>
  <si>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</si>
  <si>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</si>
  <si>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</si>
  <si>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</si>
  <si>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</si>
  <si>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</si>
  <si>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</si>
  <si>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</si>
  <si>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</si>
  <si>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</si>
  <si>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</si>
  <si>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</si>
  <si>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</si>
  <si>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</si>
  <si>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</si>
  <si>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</si>
  <si>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</si>
  <si>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</si>
  <si>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</si>
  <si>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</si>
  <si>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</si>
  <si>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</si>
  <si>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</si>
  <si>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</si>
  <si>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</si>
  <si>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</si>
  <si>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</si>
  <si>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</si>
  <si>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</si>
  <si>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</si>
  <si>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</si>
  <si>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</si>
  <si>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</si>
  <si>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</si>
  <si>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</si>
  <si>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</si>
  <si>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</si>
  <si>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</si>
  <si>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</si>
  <si>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</si>
  <si>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</si>
  <si>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</si>
  <si>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</si>
  <si>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</si>
  <si>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</si>
  <si>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</si>
  <si>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</si>
  <si>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</si>
  <si>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</si>
  <si>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</si>
  <si>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</si>
  <si>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</si>
  <si>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</si>
  <si>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</si>
  <si>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</si>
  <si>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</si>
  <si>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</si>
  <si>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</si>
  <si>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</si>
  <si>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</si>
  <si>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</si>
  <si>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</si>
  <si>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</si>
  <si>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</si>
  <si>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</si>
  <si>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</si>
  <si>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</si>
  <si>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</si>
  <si>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</si>
  <si>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</si>
  <si>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</si>
  <si>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</si>
  <si>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</si>
  <si>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</si>
  <si>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</si>
  <si>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</si>
  <si>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</si>
  <si>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</si>
  <si>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</si>
  <si>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</si>
  <si>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</si>
  <si>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</si>
  <si>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</si>
  <si>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</si>
  <si>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</si>
  <si>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</si>
  <si>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</si>
  <si>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</si>
  <si>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</si>
  <si>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</si>
  <si>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</si>
  <si>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</si>
  <si>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</si>
  <si>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</si>
  <si>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</si>
  <si>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</si>
  <si>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</si>
  <si>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</si>
  <si>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</si>
  <si>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</si>
  <si>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</si>
  <si>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</si>
  <si>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</si>
  <si>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</si>
  <si>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</si>
  <si>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</si>
  <si>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</si>
  <si>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</si>
  <si>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</si>
  <si>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</si>
  <si>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</si>
  <si>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</si>
  <si>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</si>
  <si>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</si>
  <si>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</si>
  <si>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</si>
  <si>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</si>
  <si>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</si>
  <si>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</si>
  <si>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</si>
  <si>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</si>
  <si>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</si>
  <si>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</si>
  <si>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</si>
  <si>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</si>
  <si>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</si>
  <si>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</si>
  <si>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</si>
  <si>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</si>
  <si>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</si>
  <si>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</si>
  <si>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</si>
  <si>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</si>
  <si>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</si>
  <si>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</si>
  <si>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</si>
  <si>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</si>
  <si>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</si>
  <si>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</si>
  <si>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</si>
  <si>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</si>
  <si>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</si>
  <si>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</si>
  <si>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</si>
  <si>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</si>
  <si>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</si>
  <si>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</si>
  <si>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</si>
  <si>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</si>
  <si>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</si>
  <si>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</si>
  <si>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</si>
  <si>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</si>
  <si>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</si>
  <si>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</si>
  <si>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</si>
  <si>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</si>
  <si>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</si>
  <si>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</si>
  <si>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</si>
  <si>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</si>
  <si>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</si>
  <si>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</si>
  <si>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</si>
  <si>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</si>
  <si>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</si>
  <si>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</si>
  <si>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</si>
  <si>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</si>
  <si>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</si>
  <si>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</si>
  <si>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</si>
  <si>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</si>
  <si>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</si>
  <si>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</si>
  <si>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</si>
  <si>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</si>
  <si>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</si>
  <si>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</si>
  <si>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</si>
  <si>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</si>
  <si>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</si>
  <si>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</si>
  <si>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</si>
  <si>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</si>
  <si>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</si>
  <si>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</si>
  <si>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</si>
  <si>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</si>
  <si>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</si>
  <si>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</si>
  <si>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</si>
  <si>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</si>
  <si>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</si>
  <si>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</si>
  <si>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</si>
  <si>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</si>
  <si>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</si>
  <si>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</si>
  <si>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</si>
  <si>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</si>
  <si>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</si>
  <si>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</si>
  <si>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</si>
  <si>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</si>
  <si>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</si>
  <si>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</si>
  <si>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</si>
  <si>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</si>
  <si>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</si>
  <si>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</si>
  <si>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</si>
  <si>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</si>
  <si>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</si>
  <si>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</si>
  <si>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</si>
  <si>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</si>
  <si>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</si>
  <si>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</si>
  <si>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</si>
  <si>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</si>
  <si>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</si>
  <si>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</si>
  <si>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</si>
  <si>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</si>
  <si>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</si>
  <si>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</si>
  <si>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</si>
  <si>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</si>
  <si>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</si>
  <si>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</si>
  <si>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</si>
  <si>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</si>
  <si>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</si>
  <si>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</si>
  <si>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</si>
  <si>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</si>
  <si>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</si>
  <si>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</si>
  <si>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</si>
  <si>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</si>
  <si>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</si>
  <si>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</si>
  <si>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</si>
  <si>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</si>
  <si>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</si>
  <si>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</si>
  <si>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</si>
  <si>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</si>
  <si>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</si>
  <si>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</si>
  <si>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</si>
  <si>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</si>
  <si>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</si>
  <si>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</si>
  <si>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</si>
  <si>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</si>
  <si>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</si>
  <si>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</si>
  <si>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</si>
  <si>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</si>
  <si>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</si>
  <si>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</si>
  <si>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</si>
  <si>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</si>
  <si>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</si>
  <si>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</si>
  <si>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</si>
  <si>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</si>
  <si>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</si>
  <si>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</si>
  <si>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</si>
  <si>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</si>
  <si>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</si>
  <si>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</si>
  <si>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</si>
  <si>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</si>
  <si>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</si>
  <si>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</si>
  <si>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</si>
  <si>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</si>
  <si>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</si>
  <si>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</si>
  <si>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</si>
  <si>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</si>
  <si>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</si>
  <si>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</si>
  <si>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</si>
  <si>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</si>
  <si>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</si>
  <si>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</si>
  <si>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</si>
  <si>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</si>
  <si>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</si>
  <si>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</si>
  <si>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</si>
  <si>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</si>
  <si>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</si>
  <si>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</si>
  <si>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</si>
  <si>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</si>
  <si>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</si>
  <si>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</si>
  <si>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</si>
  <si>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</si>
  <si>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</si>
  <si>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</si>
  <si>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</si>
  <si>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</si>
  <si>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</si>
  <si>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</si>
  <si>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</si>
  <si>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</si>
  <si>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</si>
  <si>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</si>
  <si>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</si>
  <si>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</si>
  <si>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</si>
  <si>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</si>
  <si>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</si>
  <si>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</si>
  <si>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</si>
  <si>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</si>
  <si>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</si>
  <si>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</si>
  <si>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</si>
  <si>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</si>
  <si>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</si>
  <si>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</si>
  <si>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</si>
  <si>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</si>
  <si>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</si>
  <si>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</si>
  <si>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</si>
  <si>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</si>
  <si>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</si>
  <si>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</si>
  <si>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</si>
  <si>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</si>
  <si>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</si>
  <si>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</si>
  <si>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</si>
  <si>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</si>
  <si>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</si>
  <si>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</si>
  <si>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</si>
  <si>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</si>
  <si>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</si>
  <si>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</si>
  <si>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</si>
  <si>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</si>
  <si>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</si>
  <si>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</si>
  <si>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</si>
  <si>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</si>
  <si>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</si>
  <si>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</si>
  <si>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</si>
  <si>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</si>
  <si>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</si>
  <si>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</si>
  <si>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</si>
  <si>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</si>
  <si>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</si>
  <si>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</si>
  <si>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</si>
  <si>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</si>
  <si>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</si>
  <si>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</si>
  <si>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</si>
  <si>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</si>
  <si>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</si>
  <si>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</si>
  <si>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</si>
  <si>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</si>
  <si>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</si>
  <si>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</si>
  <si>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</si>
  <si>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</si>
  <si>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</si>
  <si>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</si>
  <si>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</si>
  <si>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</si>
  <si>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</si>
  <si>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</si>
  <si>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</si>
  <si>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</si>
  <si>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</si>
  <si>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</si>
  <si>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</si>
  <si>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</si>
  <si>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</si>
  <si>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</si>
  <si>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</si>
  <si>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</si>
  <si>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</si>
  <si>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</si>
  <si>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</si>
  <si>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</si>
  <si>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</si>
  <si>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</si>
  <si>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</si>
  <si>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</si>
  <si>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</si>
  <si>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</si>
  <si>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</si>
  <si>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</si>
  <si>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</si>
  <si>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</si>
  <si>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</si>
  <si>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</si>
  <si>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</si>
  <si>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</si>
  <si>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</si>
  <si>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</si>
  <si>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</si>
  <si>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</si>
  <si>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</si>
  <si>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</si>
  <si>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</si>
  <si>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</si>
  <si>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</si>
  <si>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</si>
  <si>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</si>
  <si>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</si>
  <si>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</si>
  <si>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</si>
  <si>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</si>
  <si>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</si>
  <si>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</si>
  <si>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</si>
  <si>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</si>
  <si>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</si>
  <si>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</si>
  <si>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</si>
  <si>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</si>
  <si>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</si>
  <si>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</si>
  <si>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</si>
  <si>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</si>
  <si>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</si>
  <si>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</si>
  <si>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</si>
  <si>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</si>
  <si>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</si>
  <si>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</si>
  <si>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</si>
  <si>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</si>
  <si>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</si>
  <si>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</si>
  <si>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</si>
  <si>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</si>
  <si>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</si>
  <si>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</si>
  <si>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</si>
  <si>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</si>
  <si>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</si>
  <si>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</si>
  <si>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</si>
  <si>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</si>
  <si>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</si>
  <si>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</si>
  <si>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</si>
  <si>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</si>
  <si>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</si>
  <si>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</si>
  <si>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</si>
  <si>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</si>
  <si>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</si>
  <si>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</si>
  <si>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</si>
  <si>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</si>
  <si>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</si>
  <si>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</si>
  <si>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</si>
  <si>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</si>
  <si>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</si>
  <si>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</si>
  <si>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</si>
  <si>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</si>
  <si>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</si>
  <si>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</si>
  <si>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</si>
  <si>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</si>
  <si>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</si>
  <si>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</si>
  <si>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</si>
  <si>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</si>
  <si>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</si>
  <si>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</si>
  <si>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</si>
  <si>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</si>
  <si>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</si>
  <si>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</si>
  <si>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</si>
  <si>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</si>
  <si>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</si>
  <si>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</si>
  <si>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</si>
  <si>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</si>
  <si>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</si>
  <si>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</si>
  <si>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</si>
  <si>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</si>
  <si>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</si>
  <si>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</si>
  <si>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</si>
  <si>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</si>
  <si>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</si>
  <si>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</si>
  <si>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</si>
  <si>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</si>
  <si>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</si>
  <si>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</si>
  <si>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</si>
  <si>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</si>
  <si>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</si>
  <si>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</si>
  <si>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</si>
  <si>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</si>
  <si>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</si>
  <si>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</si>
  <si>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</si>
  <si>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</si>
  <si>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</si>
  <si>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</si>
  <si>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</si>
  <si>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</si>
  <si>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</si>
  <si>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</si>
  <si>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</si>
  <si>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</si>
  <si>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</si>
  <si>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</si>
  <si>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</si>
  <si>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</si>
  <si>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</si>
  <si>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</si>
  <si>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</si>
  <si>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</si>
  <si>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</si>
  <si>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</si>
  <si>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</si>
  <si>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</si>
  <si>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</si>
  <si>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</si>
  <si>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</si>
  <si>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</si>
  <si>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</si>
  <si>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</si>
  <si>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</si>
  <si>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</si>
  <si>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</si>
  <si>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</si>
  <si>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</si>
  <si>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</si>
  <si>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</si>
  <si>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</si>
  <si>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</si>
  <si>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</si>
  <si>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</si>
  <si>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</si>
  <si>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</si>
  <si>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</si>
  <si>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</si>
  <si>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</si>
  <si>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</si>
  <si>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</si>
  <si>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</si>
  <si>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</si>
  <si>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</si>
  <si>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</si>
  <si>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</si>
  <si>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</si>
  <si>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</si>
  <si>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</si>
  <si>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</si>
  <si>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</si>
  <si>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</si>
  <si>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</si>
  <si>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</si>
  <si>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</si>
  <si>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</si>
  <si>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</si>
  <si>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</si>
  <si>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</si>
  <si>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</si>
  <si>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</si>
  <si>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</si>
  <si>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</si>
  <si>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</si>
  <si>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</si>
  <si>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</si>
  <si>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</si>
  <si>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</si>
  <si>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</si>
  <si>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</si>
  <si>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</si>
  <si>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</si>
  <si>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</si>
  <si>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</si>
  <si>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</si>
  <si>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</si>
  <si>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</si>
  <si>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</si>
  <si>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</si>
  <si>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</si>
  <si>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</si>
  <si>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</si>
  <si>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</si>
  <si>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</si>
  <si>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</si>
  <si>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</si>
  <si>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</si>
  <si>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</si>
  <si>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</si>
  <si>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</si>
  <si>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</si>
  <si>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</si>
  <si>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</si>
  <si>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</si>
  <si>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</si>
  <si>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</si>
  <si>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</si>
  <si>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</si>
  <si>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</si>
  <si>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</si>
  <si>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</si>
  <si>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</si>
  <si>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</si>
  <si>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</si>
  <si>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</si>
  <si>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</si>
  <si>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</si>
  <si>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</si>
  <si>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</si>
  <si>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</si>
  <si>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</si>
  <si>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</si>
  <si>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</si>
  <si>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</si>
  <si>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</si>
  <si>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</si>
  <si>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</si>
  <si>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</si>
  <si>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</si>
  <si>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</si>
  <si>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</si>
  <si>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</si>
  <si>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</si>
  <si>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</si>
  <si>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</si>
  <si>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</si>
  <si>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</si>
  <si>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</si>
  <si>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</si>
  <si>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</si>
  <si>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</si>
  <si>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</si>
  <si>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</si>
  <si>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</si>
  <si>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</si>
  <si>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</si>
  <si>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</si>
  <si>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</si>
  <si>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</si>
  <si>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</si>
  <si>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</si>
  <si>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</si>
  <si>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</si>
  <si>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</si>
  <si>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</si>
  <si>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</si>
  <si>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</si>
  <si>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</si>
  <si>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</si>
  <si>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</si>
  <si>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</si>
  <si>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</si>
  <si>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</si>
  <si>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</si>
  <si>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</si>
  <si>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</si>
  <si>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</si>
  <si>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</si>
  <si>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</si>
  <si>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</si>
  <si>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</si>
  <si>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</si>
  <si>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</si>
  <si>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</si>
  <si>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</si>
  <si>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</si>
  <si>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</si>
  <si>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</si>
  <si>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</si>
  <si>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</si>
  <si>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</si>
  <si>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</si>
  <si>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</si>
  <si>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</si>
  <si>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</si>
  <si>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</si>
  <si>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</si>
  <si>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</si>
  <si>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</si>
  <si>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</si>
  <si>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</si>
  <si>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</si>
  <si>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</si>
  <si>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</si>
  <si>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</si>
  <si>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</si>
  <si>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</si>
  <si>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</si>
  <si>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</si>
  <si>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</si>
  <si>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</si>
  <si>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</si>
  <si>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</si>
  <si>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</si>
  <si>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</si>
  <si>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</si>
  <si>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</si>
  <si>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</si>
  <si>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</si>
  <si>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</si>
  <si>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</si>
  <si>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</si>
  <si>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</si>
  <si>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</si>
  <si>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</si>
  <si>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</si>
  <si>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</si>
  <si>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</si>
  <si>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</si>
  <si>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</si>
  <si>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</si>
  <si>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</si>
  <si>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</si>
  <si>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</si>
  <si>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</si>
  <si>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</si>
  <si>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</si>
  <si>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</si>
  <si>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</si>
  <si>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</si>
  <si>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</si>
  <si>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</si>
  <si>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</si>
  <si>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</si>
  <si>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</si>
  <si>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</si>
  <si>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</si>
  <si>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</si>
  <si>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</si>
  <si>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</si>
  <si>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</si>
  <si>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</si>
  <si>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</si>
  <si>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</si>
  <si>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</si>
  <si>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</si>
  <si>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</si>
  <si>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</si>
  <si>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</si>
  <si>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</si>
  <si>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</si>
  <si>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</si>
  <si>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</si>
  <si>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</si>
  <si>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</si>
  <si>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</si>
  <si>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</si>
  <si>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</si>
  <si>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</si>
  <si>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</si>
  <si>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</si>
  <si>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</si>
  <si>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</si>
  <si>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</si>
  <si>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</si>
  <si>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</si>
  <si>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</si>
  <si>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</si>
  <si>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</si>
  <si>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</si>
  <si>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</si>
  <si>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</si>
  <si>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</si>
  <si>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</si>
  <si>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</si>
  <si>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</si>
  <si>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</si>
  <si>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</si>
  <si>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</si>
  <si>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</si>
  <si>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</si>
  <si>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</si>
  <si>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</si>
  <si>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</si>
  <si>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</si>
  <si>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</si>
  <si>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</si>
  <si>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</si>
  <si>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</si>
  <si>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</si>
  <si>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</si>
  <si>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</si>
  <si>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</si>
  <si>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</si>
  <si>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</si>
  <si>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</si>
  <si>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</si>
  <si>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</si>
  <si>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</si>
  <si>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</si>
  <si>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</si>
  <si>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</si>
  <si>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</si>
  <si>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</si>
  <si>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</si>
  <si>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</si>
  <si>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</si>
  <si>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</si>
  <si>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</si>
  <si>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</si>
  <si>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</si>
  <si>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</si>
  <si>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</si>
  <si>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</si>
  <si>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</si>
  <si>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</si>
  <si>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</si>
  <si>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</si>
  <si>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</si>
  <si>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</si>
  <si>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</si>
  <si>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</si>
  <si>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</si>
  <si>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</si>
  <si>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</si>
  <si>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</si>
  <si>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</si>
  <si>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</si>
  <si>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</si>
  <si>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</si>
  <si>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</si>
  <si>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</si>
  <si>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</si>
  <si>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</si>
  <si>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</si>
  <si>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</si>
  <si>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</si>
  <si>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</si>
  <si>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</si>
  <si>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</si>
  <si>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</si>
  <si>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</si>
  <si>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</si>
  <si>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</si>
  <si>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</si>
  <si>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</si>
  <si>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</si>
  <si>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</si>
  <si>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</si>
  <si>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</si>
  <si>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</si>
  <si>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</si>
  <si>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</si>
  <si>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</si>
  <si>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</si>
  <si>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</si>
  <si>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</si>
  <si>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</si>
  <si>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</si>
  <si>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</si>
  <si>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</si>
  <si>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</si>
  <si>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</si>
  <si>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</si>
  <si>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</si>
  <si>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</si>
  <si>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</si>
  <si>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</si>
  <si>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</si>
  <si>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</si>
  <si>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</si>
  <si>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</si>
  <si>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</si>
  <si>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</si>
  <si>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</si>
  <si>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</si>
  <si>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</si>
  <si>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</si>
  <si>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</si>
  <si>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</si>
  <si>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</si>
  <si>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</si>
  <si>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</si>
  <si>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</si>
  <si>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</si>
  <si>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</si>
  <si>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</si>
  <si>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</si>
  <si>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</si>
  <si>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</si>
  <si>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</si>
  <si>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</si>
  <si>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</si>
  <si>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</si>
  <si>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</si>
  <si>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</si>
  <si>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</si>
  <si>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</si>
  <si>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</si>
  <si>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</si>
  <si>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</si>
  <si>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</si>
  <si>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</si>
  <si>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</si>
  <si>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</si>
  <si>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</si>
  <si>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</si>
  <si>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</si>
  <si>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</si>
  <si>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</si>
  <si>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</si>
  <si>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</si>
  <si>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</si>
  <si>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</si>
  <si>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</si>
  <si>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</si>
  <si>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</si>
  <si>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</si>
  <si>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</si>
  <si>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</si>
  <si>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</si>
  <si>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</si>
  <si>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</si>
  <si>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</si>
  <si>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</si>
  <si>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</si>
  <si>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</si>
  <si>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</si>
  <si>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</si>
  <si>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</si>
  <si>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</si>
  <si>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</si>
  <si>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</si>
  <si>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</si>
  <si>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</si>
  <si>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</si>
  <si>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</si>
  <si>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</si>
  <si>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</si>
  <si>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</si>
  <si>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</si>
  <si>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</si>
  <si>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</si>
  <si>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</si>
  <si>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</si>
  <si>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</si>
  <si>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</si>
  <si>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</si>
  <si>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</si>
  <si>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</si>
  <si>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</si>
  <si>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</si>
  <si>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</si>
  <si>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</si>
  <si>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</si>
  <si>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</si>
  <si>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</si>
  <si>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</si>
  <si>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</si>
  <si>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</si>
  <si>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</si>
  <si>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</si>
  <si>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</si>
  <si>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</si>
  <si>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</si>
  <si>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</si>
  <si>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</si>
  <si>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</si>
  <si>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</si>
  <si>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</si>
  <si>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</si>
  <si>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</si>
  <si>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</si>
  <si>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</si>
  <si>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</si>
  <si>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</si>
  <si>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</si>
  <si>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</si>
  <si>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</si>
  <si>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</si>
  <si>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</si>
  <si>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</si>
  <si>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</si>
  <si>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</si>
  <si>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</si>
  <si>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</si>
  <si>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</si>
  <si>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</si>
  <si>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</si>
  <si>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</si>
  <si>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</si>
  <si>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</si>
  <si>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</si>
  <si>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</si>
  <si>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</si>
  <si>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</si>
  <si>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</si>
  <si>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</si>
  <si>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</si>
  <si>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</si>
  <si>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</si>
  <si>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</si>
  <si>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</si>
  <si>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</si>
  <si>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</si>
  <si>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</si>
  <si>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</si>
  <si>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</si>
  <si>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</si>
  <si>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</si>
  <si>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</si>
  <si>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</si>
  <si>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</si>
  <si>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</si>
  <si>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</si>
  <si>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</si>
  <si>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</si>
  <si>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</si>
  <si>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</si>
  <si>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</si>
  <si>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</si>
  <si>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</si>
  <si>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</si>
  <si>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</si>
  <si>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</si>
  <si>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</si>
  <si>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</si>
  <si>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</si>
  <si>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</si>
  <si>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</si>
  <si>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</si>
  <si>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</si>
  <si>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</si>
  <si>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</si>
  <si>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</si>
  <si>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</si>
  <si>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</si>
  <si>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</si>
  <si>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</si>
  <si>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</si>
  <si>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</si>
  <si>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</si>
  <si>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</si>
  <si>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</si>
  <si>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</si>
  <si>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</si>
  <si>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</si>
  <si>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</si>
  <si>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</si>
  <si>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</si>
  <si>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</si>
  <si>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</si>
  <si>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</si>
  <si>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</si>
  <si>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</si>
  <si>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</si>
  <si>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</si>
  <si>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</si>
  <si>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</si>
  <si>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</si>
  <si>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</si>
  <si>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</si>
  <si>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</si>
  <si>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</si>
  <si>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</si>
  <si>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</si>
  <si>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</si>
  <si>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</si>
  <si>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</si>
  <si>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</si>
  <si>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</si>
  <si>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</si>
  <si>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</si>
  <si>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</si>
  <si>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</si>
  <si>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</si>
  <si>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</si>
  <si>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</si>
  <si>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</si>
  <si>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</si>
  <si>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</si>
  <si>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</si>
  <si>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</si>
  <si>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</si>
  <si>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</si>
  <si>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</si>
  <si>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</si>
  <si>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</si>
  <si>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</si>
  <si>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</si>
  <si>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</si>
  <si>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</si>
  <si>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</si>
  <si>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</si>
  <si>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</si>
  <si>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</si>
  <si>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</si>
  <si>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</si>
  <si>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</si>
  <si>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</si>
  <si>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</si>
  <si>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</si>
  <si>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</si>
  <si>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</si>
  <si>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</si>
  <si>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</si>
  <si>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</si>
  <si>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</si>
  <si>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</si>
  <si>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</si>
  <si>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</si>
  <si>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</si>
  <si>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</si>
  <si>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</si>
  <si>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</si>
  <si>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</si>
  <si>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</si>
  <si>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</si>
  <si>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</si>
  <si>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</si>
  <si>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</si>
  <si>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</si>
  <si>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</si>
  <si>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</si>
  <si>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</si>
  <si>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</si>
  <si>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</si>
  <si>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</si>
  <si>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</si>
  <si>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</si>
  <si>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</si>
  <si>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</si>
  <si>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</si>
  <si>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</si>
  <si>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</si>
  <si>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</si>
  <si>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</si>
  <si>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</si>
  <si>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</si>
  <si>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</si>
  <si>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</si>
  <si>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</si>
  <si>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</si>
  <si>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</si>
  <si>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</si>
  <si>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</si>
  <si>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</si>
  <si>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</si>
  <si>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</si>
  <si>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</si>
  <si>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</si>
  <si>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</si>
  <si>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</si>
  <si>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</si>
  <si>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</si>
  <si>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</si>
  <si>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</si>
  <si>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</si>
  <si>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</si>
  <si>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</si>
  <si>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</si>
  <si>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</si>
  <si>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</si>
  <si>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</si>
  <si>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</si>
  <si>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</si>
  <si>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</si>
  <si>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</si>
  <si>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</si>
  <si>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</si>
  <si>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</si>
  <si>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</si>
  <si>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</si>
  <si>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</si>
  <si>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</si>
  <si>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</si>
  <si>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</si>
  <si>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</si>
  <si>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</si>
  <si>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</si>
  <si>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</si>
  <si>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</si>
  <si>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</si>
  <si>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</si>
  <si>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</si>
  <si>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</si>
  <si>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</si>
  <si>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</si>
  <si>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</si>
  <si>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</si>
  <si>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</si>
  <si>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</si>
  <si>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</si>
  <si>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</si>
  <si>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</si>
  <si>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</si>
  <si>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</si>
  <si>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</si>
  <si>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</si>
  <si>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</si>
  <si>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</si>
  <si>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</si>
  <si>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</si>
  <si>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</si>
  <si>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</si>
  <si>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</si>
  <si>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</si>
  <si>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</si>
  <si>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</si>
  <si>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</si>
  <si>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</si>
  <si>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</si>
  <si>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</si>
  <si>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</si>
  <si>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</si>
  <si>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</si>
  <si>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</si>
  <si>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</si>
  <si>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</si>
  <si>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</si>
  <si>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</si>
  <si>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</si>
  <si>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</si>
  <si>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</si>
  <si>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</si>
  <si>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</si>
  <si>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</si>
  <si>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</si>
  <si>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</si>
  <si>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</si>
  <si>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</si>
  <si>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</si>
  <si>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</si>
  <si>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</si>
  <si>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</si>
  <si>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</si>
  <si>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</si>
  <si>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</si>
  <si>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</si>
  <si>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</si>
  <si>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</si>
  <si>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</si>
  <si>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</si>
  <si>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</si>
  <si>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</si>
  <si>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</si>
  <si>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</si>
  <si>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</si>
  <si>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</si>
  <si>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</si>
  <si>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</si>
  <si>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</si>
  <si>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</si>
  <si>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</si>
  <si>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</si>
  <si>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</si>
  <si>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</si>
  <si>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SCECO Cut in Area and Team saving Hub Site, another Team on the way Need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</si>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</sst>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320.52531979166815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45983.473745717594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45983.473745717594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45983.473745717594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45983.473745717594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45983.473745717594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45983.473745717594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45983.473745717594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45983.473745717594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45983.473745717594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45983.473745717594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45983.473745717594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45983.473745717594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45983.473745717594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45983.473745717594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45983.473745717594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45983.473745717594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45983.473745717594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45983.473745717594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45983.473745717594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45983.473745717594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45983.473745717594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45983.473745717594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45983.473745717594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45983.473745717594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45983.473745717594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45983.473745717594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45983.473745717594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45983.473745717594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45983.473745717594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45983.473745717594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45983.473745717594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45983.473745717594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45983.473745717594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45983.473745717594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45983.473745717594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45983.473745717594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45983.473745717594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45983.473745717594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45983.473745717594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45983.473745717594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45983.473745717594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45983.473745717594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45983.473745717594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45983.473745717594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45983.473745717594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ABCE1B72-242C-42A7-8F2F-68A828C45EA7}"/>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158.47390775463282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45983.473745717594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45983.473745717594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45983.473745717594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45983.473745717594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45983.473745717594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45983.473745717594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45983.473745717594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45983.473745717594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45983.473745717594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45983.473745717594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45983.473745717594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45983.473745717594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45983.473745717594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45983.473745717594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45983.473745717594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45983.473745717594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45983.473745717594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45983.473745717594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45983.473745717594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45983.473745717594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45983.473745717594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45983.473745717594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45983.473745717594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45983.473745717594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45983.473745717594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45983.473745717594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45983.473745717594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45983.473745717594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45983.473745717594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45983.473745717594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45983.473745717594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45983.473745717594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45983.473745717594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45983.473745717594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45983.473745717594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45983.473745717594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45983.473745717594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45983.473745717594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45983.473745717594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45983.473745717594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45983.473745717594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45983.473745717594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45983.473745717594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45983.473745717594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45983.473745717594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45983.473745717594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45983.473745717594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45983.473745717594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45983.473745717594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45983.473745717594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45983.473745717594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45983.473745717594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45983.473745717594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45983.473745717594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45983.473745717594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45983.473745717594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45983.473745717594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45983.473745717594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45983.473745717594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45983.473745717594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45983.473745717594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45983.473745717594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45983.473745717594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45983.473745717594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45983.473745717594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45983.473745717594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45983.473745717594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45983.473745717594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45983.473745717594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45983.473745717594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45983.473745717594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45983.473745717594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45983.473745717594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45983.473745717594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45983.473745717594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45983.473745717594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45983.473745717594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45983.473745717594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45983.473745717594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45983.473745717594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45983.473745717594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45983.473745717594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45983.473745717594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45983.473745717594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45983.473745717594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45983.473745717594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45983.473745717594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45983.473745717594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45983.473745717594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45983.473745717594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45983.473745717594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45983.473745717594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45983.473745717594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45983.473745717594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45983.473745717594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45983.473745717594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45983.473745717594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45983.473745717594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45983.473745717594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45983.473745717594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45983.473745717594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45983.473745717594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45983.473745717594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45983.473745717594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45983.473745717594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45983.473745717594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45983.473745717594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45983.473745717594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45983.473745717594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45983.473745717594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45983.473745717594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45983.473745717594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45983.473745717594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45983.473745717594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45983.473745717594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45983.473745717594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45983.473745717594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45983.473745717594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45983.473745717594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45983.473745717594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45983.473745717594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45983.473745717594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45983.473745717594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45983.473745717594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45983.473745717594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45983.473745717594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45983.473745717594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45983.473745717594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45983.473745717594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45983.473745717594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45983.473745717594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45983.473745717594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45983.473745717594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45983.473745717594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45983.473745717594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45983.473745717594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45983.473745717594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45983.473745717594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45983.473745717594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45983.473745717594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45983.473745717594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45983.473745717594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45983.473745717594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45983.473745717594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45983.473745717594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45983.473745717594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45983.473745717594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45983.473745717594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45983.473745717594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45983.473745717594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45983.473745717594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45983.473745717594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45983.473745717594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45983.473745717594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45983.473745717594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45983.473745717594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45983.473745717594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45983.473745717594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45983.473745717594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45983.473745717594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45983.473745717594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45983.473745717594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45983.473745717594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45983.473745717594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45983.473745717594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45983.473745717594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45983.473745717594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45983.473745717594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45983.473745717594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45983.473745717594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45983.473745717594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45983.473745717594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45983.473745717594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45983.473745717594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45983.473745717594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45983.473745717594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45983.473745717594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45983.473745717594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45983.473745717594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45983.473745717594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45983.473745717594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45983.473745717594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45983.473745717594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45983.473745717594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45983.473745717594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45983.473745717594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45983.473745717594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45983.473745717594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45983.473745717594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45983.473745717594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45983.473745717594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45983.473745717594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45983.473745717594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45983.473745717594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45983.473745717594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45983.473745717594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45983.473745717594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45983.473745717594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45983.473745717594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45983.473745717594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45983.473745717594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45983.473745717594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45983.473745717594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45983.473745717594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45983.473745717594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45983.473745717594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45983.473745717594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45983.473745717594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45983.473745717594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45983.473745717594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45983.473745717594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45983.473745717594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45983.473745717594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45983.473745717594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45983.473745717594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45983.473745717594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45983.473745717594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45983.473745717594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45983.473745717594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45983.473745717594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45983.473745717594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45983.473745717594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45983.473745717594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45983.473745717594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45983.473745717594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45983.473745717594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45983.473745717594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45983.473745717594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45983.473745717594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45983.473745717594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45983.473745717594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45983.473745717594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45983.473745717594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45983.473745717594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45983.473745717594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45983.473745717594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45983.473745717594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45983.473745717594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45983.473745717594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45983.473745717594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45983.473745717594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45983.473745717594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45983.473745717594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45983.473745717594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45983.473745717594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45983.473745717594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45983.473745717594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45983.473745717594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45983.473745717594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45983.473745717594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45983.473745717594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45983.473745717594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45983.473745717594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45983.473745717594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45983.473745717594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45983.473745717594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45983.473745717594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45983.473745717594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45983.473745717594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45983.473745717594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45983.473745717594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45983.473745717594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45983.473745717594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45983.473745717594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45983.473745717594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45983.473745717594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45983.473745717594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45983.473745717594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45983.473745717594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45983.473745717594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45983.473745717594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45983.473745717594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45983.473745717594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45983.473745717594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45983.473745717594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45983.473745717594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45983.473745717594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45983.473745717594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45983.473745717594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45983.473745717594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45983.473745717594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45983.473745717594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45983.473745717594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45983.473745717594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45983.473745717594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45983.473745717594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45983.473745717594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45983.473745717594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45983.473745717594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45983.473745717594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45983.473745717594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45983.473745717594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45983.473745717594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45983.473745717594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45983.473745717594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45983.473745717594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45983.473745717594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45983.473745717594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45983.473745717594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45983.473745717594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45983.473745717594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45983.473745717594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45983.473745717594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45983.473745717594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45983.473745717594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45983.473745717594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45983.473745717594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45983.473745717594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45983.473745717594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45983.473745717594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45983.473745717594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45983.473745717594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45983.473745717594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45983.473745717594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45983.473745717594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45983.473745717594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45983.473745717594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45983.473745717594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45983.473745717594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45983.473745717594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45983.473745717594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45983.473745717594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45983.473745717594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45983.473745717594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45983.473745717594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45983.473745717594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45983.473745717594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45983.473745717594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45983.473745717594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45983.473745717594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45983.473745717594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45983.473745717594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45983.473745717594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45983.473745717594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45983.473745717594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45983.473745717594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45983.473745717594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45983.473745717594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45983.473745717594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45983.473745717594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45983.473745717594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45983.473745717594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45983.473745717594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45983.473745717594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45983.473745717594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45983.473745717594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45983.473745717594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45983.473745717594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45983.473745717594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45983.473745717594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45983.473745717594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45983.473745717594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45983.473745717594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45983.473745717594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45983.473745717594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45983.473745717594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45983.473745717594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45983.473745717594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45983.473745717594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45983.473745717594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45983.473745717594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45983.473745717594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45983.473745717594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45983.473745717594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45983.473745717594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45983.473745717594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45983.473745717594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45983.473745717594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45983.473745717594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45983.473745717594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45983.473745717594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45983.473745717594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45983.473745717594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45983.473745717594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45983.473745717594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45983.473745717594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45983.473745717594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45983.473745717594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45983.473745717594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45983.473745717594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45983.473745717594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45983.473745717594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45983.473745717594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45983.473745717594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45983.473745717594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45983.473745717594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45983.473745717594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45983.473745717594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45983.473745717594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45983.473745717594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45983.473745717594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45983.473745717594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45983.473745717594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45983.473745717594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45983.473745717594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45983.473745717594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45983.473745717594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45983.473745717594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45983.473745717594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45983.473745717594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45983.473745717594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45983.473745717594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45983.473745717594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45983.473745717594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45983.473745717594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45983.473745717594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45983.473745717594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45983.473745717594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45983.473745717594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45983.473745717594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45983.473745717594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45983.473745717594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45983.473745717594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45983.473745717594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45983.473745717594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45983.473745717594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45983.473745717594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45983.473745717594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45983.473745717594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45983.473745717594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45983.473745717594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45983.473745717594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45983.473745717594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45983.473745717594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45983.473745717594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45983.473745717594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45983.473745717594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45983.473745717594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45983.473745717594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45983.473745717594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45983.473745717594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45983.473745717594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45983.473745717594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45983.473745717594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45983.473745717594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45983.473745717594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45983.473745717594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45983.473745717594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45983.473745717594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45983.473745717594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45983.473745717594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45983.473745717594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45983.473745717594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45983.473745717594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45983.473745717594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45983.473745717594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45983.473745717594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45983.473745717594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45983.473745717594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45983.473745717594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45983.473745717594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45983.473745717594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45983.473745717594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45983.473745717594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45983.473745717594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45983.473745717594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45983.473745717594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45983.473745717594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45983.473745717594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45983.473745717594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45983.473745717594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45983.473745717594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45983.473745717594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45983.473745717594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45983.473745717594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45983.473745717594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45983.473745717594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45983.473745717594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45983.473745717594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45983.473745717594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45983.473745717594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45983.473745717594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45983.473745717594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45983.473745717594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45983.473745717594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45983.473745717594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45983.473745717594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45983.473745717594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45983.473745717594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45983.473745717594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45983.473745717594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45983.473745717594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45983.473745717594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45983.473745717594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45983.473745717594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45983.473745717594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45983.473745717594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45983.473745717594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45983.473745717594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45983.473745717594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45983.473745717594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45983.473745717594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45983.473745717594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45983.473745717594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45983.473745717594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45983.473745717594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45983.473745717594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45983.473745717594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45983.473745717594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45983.473745717594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45983.473745717594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45983.473745717594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45983.473745717594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45983.473745717594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45983.473745717594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45983.473745717594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45983.473745717594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45983.473745717594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45983.473745717594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45983.473745717594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45983.473745717594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45983.473745717594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45983.473745717594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45983.473745717594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45983.473745717594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45983.473745717594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45983.473745717594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45983.473745717594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45983.473745717594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45983.473745717594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45983.473745717594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45983.473745717594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45983.473745717594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45983.473745717594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45983.473745717594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45983.473745717594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45983.473745717594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45983.473745717594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45983.473745717594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45983.473745717594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45983.473745717594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45983.473745717594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45983.473745717594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45983.473745717594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45983.473745717594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45983.473745717594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45983.473745717594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45983.473745717594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45983.473745717594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45983.473745717594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45983.473745717594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45983.473745717594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45983.473745717594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45983.473745717594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45983.473745717594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45983.473745717594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45983.473745717594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45983.473745717594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45983.473745717594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45983.473745717594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45983.473745717594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45983.473745717594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45983.473745717594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45983.473745717594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45983.473745717594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45983.473745717594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45983.473745717594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45983.473745717594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45983.473745717594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45983.473745717594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45983.473745717594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45983.473745717594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45983.473745717594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45983.473745717594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45983.473745717594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45983.473745717594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45983.473745717594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45983.473745717594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45983.473745717594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45983.473745717594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45983.473745717594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45983.473745717594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45983.473745717594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45983.473745717594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45983.473745717594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45983.473745717594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45983.473745717594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45983.473745717594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45983.473745717594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45983.473745717594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45983.473745717594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45983.473745717594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45983.473745717594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45983.473745717594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45983.473745717594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45983.473745717594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45983.473745717594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45983.473745717594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45983.473745717594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45983.473745717594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45983.473745717594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45983.473745717594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45983.473745717594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45983.473745717594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45983.473745717594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45983.473745717594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45983.473745717594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45983.473745717594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45983.473745717594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45983.473745717594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45983.473745717594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45983.473745717594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45983.473745717594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45983.473745717594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45983.473745717594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45983.473745717594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45983.473745717594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45983.473745717594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45983.473745717594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45983.473745717594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45983.473745717594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45983.473745717594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45983.473745717594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45983.473745717594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45983.473745717594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45983.473745717594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45983.473745717594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45983.473745717594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45983.473745717594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45983.473745717594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45983.473745717594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45983.473745717594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45983.473745717594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45983.473745717594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45983.473745717594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45983.473745717594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45983.473745717594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45983.473745717594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45983.473745717594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45983.473745717594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45983.473745717594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45983.473745717594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45983.473745717594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45983.473745717594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45983.473745717594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45983.473745717594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45983.473745717594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45983.473745717594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45983.473745717594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45983.473745717594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45983.473745717594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45983.473745717594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45983.473745717594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45983.473745717594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45983.473745717594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45983.473745717594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45983.473745717594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45983.473745717594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45983.473745717594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45983.473745717594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45983.473745717594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45983.473745717594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45983.473745717594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45983.473745717594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45983.473745717594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45983.473745717594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45983.473745717594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45983.473745717594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45983.473745717594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45983.473745717594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45983.473745717594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45983.473745717594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45983.473745717594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45983.473745717594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45983.473745717594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45983.473745717594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45983.473745717594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45983.473745717594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45983.473745717594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45983.473745717594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45983.473745717594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45983.473745717594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45983.473745717594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45983.473745717594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45983.473745717594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45983.473745717594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45983.473745717594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45983.473745717594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45983.473745717594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45983.473745717594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45983.473745717594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45983.473745717594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45983.473745717594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45983.473745717594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45983.473745717594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45983.473745717594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45983.473745717594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45983.473745717594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45983.473745717594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45983.473745717594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45983.473745717594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45983.473745717594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45983.473745717594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45983.473745717594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45983.473745717594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45983.473745717594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45983.473745717594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45983.473745717594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45983.473745717594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45983.473745717594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45983.473745717594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45983.473745717594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45983.473745717594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45983.473745717594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45983.473745717594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45983.473745717594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45983.473745717594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45983.473745717594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45983.473745717594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45983.473745717594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45983.473745717594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45983.473745717594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45983.473745717594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45983.473745717594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45983.473745717594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45983.473745717594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45983.473745717594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45983.473745717594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45983.473745717594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45983.473745717594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45983.473745717594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45983.473745717594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45983.473745717594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45983.473745717594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45983.473745717594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45983.473745717594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45983.473745717594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45983.473745717594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45983.473745717594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45983.473745717594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45983.473745717594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45983.473745717594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45983.473745717594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45983.473745717594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45983.473745717594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45983.473745717594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45983.473745717594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45983.473745717594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45983.473745717594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45983.473745717594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45983.473745717594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45983.473745717594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45983.473745717594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45983.473745717594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45983.473745717594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45983.473745717594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45983.473745717594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45983.473745717594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45983.473745717594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45983.473745717594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45983.473745717594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45983.473745717594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45983.473745717594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45983.473745717594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45983.473745717594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45983.473745717594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45983.473745717594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45983.473745717594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45983.473745717594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45983.473745717594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45983.473745717594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45983.473745717594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45983.473745717594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45983.473745717594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45983.473745717594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45983.473745717594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45983.473745717594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45983.473745717594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45983.473745717594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45983.473745717594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45983.473745717594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45983.473745717594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45983.473745717594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45983.473745717594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45983.473745717594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45983.473745717594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45983.473745717594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45983.473745717594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45983.473745717594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45983.473745717594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45983.473745717594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45983.473745717594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45983.473745717594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45983.473745717594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45983.473745717594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45983.473745717594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45983.473745717594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45983.473745717594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45983.473745717594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45983.473745717594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45983.473745717594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45983.473745717594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45983.473745717594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45983.473745717594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45983.473745717594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45983.473745717594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45983.473745717594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45983.473745717594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45983.473745717594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45983.473745717594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45983.473745717594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45983.473745717594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45983.473745717594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45983.473745717594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45983.473745717594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45983.473745717594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45983.473745717594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45983.473745717594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45983.473745717594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45983.473745717594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45983.473745717594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45983.473745717594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45983.473745717594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45983.473745717594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45983.473745717594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45983.473745717594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45983.473745717594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45983.473745717594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45983.473745717594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45983.473745717594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45983.473745717594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45983.473745717594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45983.473745717594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45983.473745717594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45983.473745717594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45983.473745717594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45983.473745717594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45983.473745717594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45983.473745717594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45983.473745717594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45983.473745717594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45983.473745717594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45983.473745717594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45983.473745717594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45983.473745717594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45983.473745717594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45983.473745717594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45983.473745717594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45983.473745717594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45983.473745717594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45983.473745717594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45983.473745717594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45983.473745717594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45983.473745717594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45983.473745717594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45983.473745717594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45983.473745717594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45983.473745717594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45983.473745717594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45983.473745717594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45983.473745717594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45983.473745717594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45983.473745717594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45983.473745717594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45983.473745717594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45983.473745717594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45983.473745717594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45983.473745717594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45983.473745717594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45983.473745717594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45983.473745717594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45983.473745717594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45983.473745717594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45983.473745717594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45983.473745717594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45983.473745717594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45983.473745717594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45983.473745717594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45983.473745717594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45983.473745717594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45983.473745717594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45983.473745717594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45983.473745717594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45983.473745717594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45983.473745717594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45983.473745717594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45983.473745717594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45983.473745717594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45983.473745717594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45983.473745717594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45983.473745717594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45983.473745717594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45983.473745717594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45983.473745717594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45983.473745717594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45983.473745717594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45983.473745717594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45983.473745717594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45983.473745717594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45983.473745717594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45983.473745717594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45983.473745717594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45983.473745717594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45983.473745717594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45983.473745717594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45983.473745717594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45983.473745717594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45983.473745717594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45983.473745717594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45983.473745717594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45983.473745717594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45983.473745717594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45983.473745717594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45983.473745717594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45983.473745717594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45983.473745717594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45983.473745717594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45983.473745717594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45983.473745717594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45983.473745717594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45983.473745717594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45983.473745717594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45983.473745717594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45983.473745717594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45983.473745717594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45983.473745717594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45983.473745717594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45983.473745717594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45983.473745717594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45983.473745717594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45983.473745717594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45983.473745717594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45983.473745717594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45983.473745717594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45983.473745717594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45983.473745717594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45983.473745717594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45983.473745717594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45983.473745717594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45983.473745717594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45983.473745717594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45983.473745717594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45983.473745717594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45983.473745717594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45983.473745717594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45983.473745717594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45983.473745717594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45983.473745717594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45983.473745717594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45983.473745717594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45983.473745717594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45983.473745717594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45983.473745717594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45983.473745717594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45983.473745717594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45983.473745717594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45983.473745717594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45983.473745717594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45983.473745717594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45983.473745717594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45983.473745717594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45983.473745717594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45983.473745717594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45983.473745717594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45983.473745717594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45983.473745717594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45983.473745717594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45983.473745717594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45983.473745717594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45983.473745717594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45983.473745717594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45983.473745717594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45983.473745717594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45983.473745717594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45983.473745717594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45983.473745717594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45983.473745717594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45983.473745717594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45983.473745717594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45983.473745717594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45983.473745717594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45983.473745717594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45983.473745717594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45983.473745717594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45983.473745717594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45983.473745717594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45983.473745717594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45983.473745717594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45983.473745717594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45983.473745717594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45983.473745717594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45983.473745717594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45983.473745717594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45983.473745717594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45983.473745717594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45983.473745717594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45983.473745717594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45983.473745717594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45983.473745717594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45983.473745717594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45983.473745717594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45983.473745717594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45983.473745717594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45983.473745717594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45983.473745717594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45983.473745717594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45983.473745717594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45983.473745717594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45983.473745717594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45983.473745717594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45983.473745717594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45983.473745717594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45983.473745717594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45983.473745717594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45983.473745717594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45983.473745717594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45983.473745717594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45983.473745717594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45983.473745717594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45983.473745717594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45983.473745717594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45983.473745717594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45983.473745717594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45983.473745717594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45983.473745717594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45983.473745717594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45983.473745717594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45983.473745717594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45983.473745717594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45983.473745717594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45983.473745717594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45983.473745717594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45983.473745717594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45983.473745717594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45983.473745717594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45983.473745717594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45983.473745717594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45983.473745717594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45983.473745717594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45983.473745717594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45983.473745717594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45983.473745717594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45983.473745717594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45983.473745717594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45983.473745717594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45983.473745717594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45983.473745717594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45983.473745717594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45983.473745717594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45983.473745717594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45983.473745717594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45983.473745717594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45983.473745717594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45983.473745717594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45983.473745717594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45983.473745717594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45983.473745717594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45983.473745717594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45983.473745717594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45983.473745717594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45983.473745717594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45983.473745717594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45983.473745717594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45983.473745717594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45983.473745717594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45983.473745717594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45983.473745717594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45983.473745717594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45983.473745717594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45983.473745717594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45983.473745717594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45983.473745717594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45983.473745717594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45983.473745717594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45983.473745717594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45983.473745717594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45983.473745717594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45983.473745717594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45983.473745717594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45983.473745717594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45983.473745717594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45983.473745717594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45983.473745717594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45983.473745717594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45983.473745717594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45983.473745717594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45983.473745717594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45983.473745717594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45983.473745717594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45983.473745717594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45983.473745717594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45983.473745717594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45983.473745717594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45983.473745717594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45983.473745717594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45983.473745717594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45983.473745717594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45983.473745717594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45983.473745717594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45983.473745717594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45983.473745717594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45983.473745717594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45983.473745717594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45983.473745717594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45983.473745717594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45983.473745717594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45983.473745717594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45983.473745717594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45983.473745717594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45983.473745717594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45983.473745717594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45983.473745717594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45983.473745717594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45983.473745717594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45983.473745717594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45983.473745717594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45983.473745717594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45983.473745717594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45983.473745717594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45983.473745717594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45983.473745717594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45983.473745717594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45983.473745717594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45983.473745717594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45983.473745717594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45983.473745717594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45983.473745717594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45983.473745717594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45983.473745717594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45983.473745717594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45983.473745717594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45983.473745717594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45983.473745717594</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279.99302812499809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38899</v>
      </c>
      <c r="E3" s="94" t="s">
        <v>39021</v>
      </c>
      <c r="F3" s="95"/>
      <c r="G3" s="96">
        <f t="shared" ref="G3:G12" ca="1" si="0">IFERROR(NOW()-F3,"")</f>
        <v>45983.473745717594</v>
      </c>
      <c r="H3" s="95">
        <v>45983.358854166669</v>
      </c>
      <c r="I3" s="113" t="str">
        <f>IFERROR(VLOOKUP(D3,DB!A:F,6,0),"")</f>
        <v>SCECO</v>
      </c>
      <c r="J3" s="113" t="str">
        <f>IFERROR(VLOOKUP(D3,DB!A:G,7,0),"")</f>
        <v>No BB Shifted</v>
      </c>
      <c r="K3" s="97" t="s">
        <v>39108</v>
      </c>
      <c r="L3" s="91" t="str">
        <f>IFERROR(VLOOKUP(D3,DB!A:I,9,0),"")</f>
        <v>Latis</v>
      </c>
    </row>
    <row r="4" spans="1:16" ht="15" customHeight="1">
      <c r="A4" s="113"/>
      <c r="B4" s="113" t="str">
        <f>IFERROR(VLOOKUP(D4,DB!A:K,11,0),"")</f>
        <v/>
      </c>
      <c r="C4" s="93"/>
      <c r="D4" s="91"/>
      <c r="E4" s="94"/>
      <c r="F4" s="95"/>
      <c r="G4" s="96">
        <f t="shared" ca="1" si="0"/>
        <v>45983.473745717594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45983.473745717594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45983.473745717594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45983.473745717594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45983.473745717594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45983.473745717594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45983.473745717594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45983.473745717594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45983.473745717594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76" ca="1" si="1">IFERROR(NOW()-F13,"")</f>
        <v>45983.473745717594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45983.473745717594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45983.473745717594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45983.473745717594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45983.473745717594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45983.473745717594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45983.473745717594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45983.473745717594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45983.473745717594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45983.473745717594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45983.473745717594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45983.473745717594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45983.473745717594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45983.473745717594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45983.473745717594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45983.473745717594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45983.473745717594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45983.473745717594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45983.473745717594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45983.473745717594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45983.473745717594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45983.473745717594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45983.473745717594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45983.473745717594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45983.473745717594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45983.473745717594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45983.473745717594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45983.473745717594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45983.473745717594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45983.473745717594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45983.473745717594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45983.473745717594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45983.473745717594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45983.473745717594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45983.473745717594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45983.473745717594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45983.473745717594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45983.473745717594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45983.473745717594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45983.473745717594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45983.473745717594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45983.473745717594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45983.473745717594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45983.473745717594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45983.473745717594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45983.473745717594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45983.473745717594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45983.473745717594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45983.473745717594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45983.473745717594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45983.473745717594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45983.473745717594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45983.473745717594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45983.473745717594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45983.473745717594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45983.473745717594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45983.473745717594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45983.473745717594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45983.473745717594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45983.473745717594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45983.473745717594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45983.473745717594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45983.473745717594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45983.473745717594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ref="G77:G140" ca="1" si="2">IFERROR(NOW()-F77,"")</f>
        <v>45983.473745717594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45983.473745717594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45983.473745717594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45983.473745717594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45983.473745717594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45983.473745717594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45983.473745717594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45983.473745717594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45983.473745717594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45983.473745717594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45983.473745717594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45983.473745717594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45983.473745717594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45983.473745717594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45983.473745717594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45983.473745717594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45983.473745717594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45983.473745717594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45983.473745717594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45983.473745717594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45983.473745717594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45983.473745717594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45983.473745717594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45983.473745717594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45983.473745717594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45983.473745717594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45983.473745717594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45983.473745717594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45983.473745717594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45983.473745717594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45983.473745717594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45983.473745717594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45983.473745717594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45983.473745717594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45983.473745717594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45983.473745717594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45983.473745717594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45983.473745717594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45983.473745717594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45983.473745717594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45983.473745717594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45983.473745717594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45983.473745717594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45983.473745717594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45983.473745717594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45983.473745717594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45983.473745717594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45983.473745717594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45983.473745717594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45983.473745717594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45983.473745717594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45983.473745717594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45983.473745717594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45983.473745717594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45983.473745717594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45983.473745717594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45983.473745717594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45983.473745717594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45983.473745717594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45983.473745717594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45983.473745717594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45983.473745717594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45983.473745717594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45983.473745717594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ref="G141:G204" ca="1" si="3">IFERROR(NOW()-F141,"")</f>
        <v>45983.473745717594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45983.473745717594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45983.473745717594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45983.473745717594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45983.473745717594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45983.473745717594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45983.473745717594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45983.473745717594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45983.473745717594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45983.473745717594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45983.473745717594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45983.473745717594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45983.473745717594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45983.473745717594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45983.473745717594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45983.473745717594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45983.473745717594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45983.473745717594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45983.473745717594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45983.473745717594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45983.473745717594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45983.473745717594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45983.473745717594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45983.473745717594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45983.473745717594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45983.473745717594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45983.473745717594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45983.473745717594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45983.473745717594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45983.473745717594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45983.473745717594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45983.473745717594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45983.473745717594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45983.473745717594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45983.473745717594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45983.473745717594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45983.473745717594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45983.473745717594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45983.473745717594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45983.473745717594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45983.473745717594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45983.473745717594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45983.473745717594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45983.473745717594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45983.473745717594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45983.473745717594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45983.473745717594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45983.473745717594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45983.473745717594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45983.473745717594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45983.473745717594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45983.473745717594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45983.473745717594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45983.473745717594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45983.473745717594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45983.473745717594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45983.473745717594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45983.473745717594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45983.473745717594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45983.473745717594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45983.473745717594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45983.473745717594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45983.473745717594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45983.473745717594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ref="G205:G268" ca="1" si="4">IFERROR(NOW()-F205,"")</f>
        <v>45983.473745717594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45983.473745717594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45983.473745717594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45983.473745717594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45983.473745717594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45983.473745717594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45983.473745717594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45983.473745717594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45983.473745717594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45983.473745717594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45983.473745717594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45983.473745717594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45983.473745717594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45983.473745717594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45983.473745717594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45983.473745717594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45983.473745717594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45983.473745717594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45983.473745717594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45983.473745717594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45983.473745717594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45983.473745717594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45983.473745717594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45983.473745717594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45983.473745717594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45983.473745717594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45983.473745717594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45983.473745717594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45983.473745717594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45983.473745717594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45983.473745717594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45983.473745717594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45983.473745717594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45983.473745717594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45983.473745717594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45983.473745717594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45983.473745717594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45983.473745717594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45983.473745717594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45983.473745717594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45983.473745717594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45983.473745717594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45983.473745717594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45983.473745717594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45983.473745717594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45983.473745717594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45983.473745717594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45983.473745717594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45983.473745717594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45983.473745717594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45983.473745717594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45983.473745717594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45983.473745717594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45983.473745717594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45983.473745717594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45983.473745717594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45983.473745717594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45983.473745717594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45983.473745717594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45983.473745717594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45983.473745717594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45983.473745717594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45983.473745717594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45983.473745717594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ref="G269:G332" ca="1" si="5">IFERROR(NOW()-F269,"")</f>
        <v>45983.473745717594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45983.473745717594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45983.473745717594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45983.473745717594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45983.473745717594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45983.473745717594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45983.473745717594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45983.473745717594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45983.473745717594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45983.473745717594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45983.473745717594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45983.473745717594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45983.473745717594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45983.473745717594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45983.473745717594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45983.473745717594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45983.473745717594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45983.473745717594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45983.473745717594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45983.473745717594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45983.473745717594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45983.473745717594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45983.473745717594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45983.473745717594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45983.473745717594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45983.473745717594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45983.473745717594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45983.473745717594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45983.473745717594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45983.473745717594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45983.473745717594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45983.473745717594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45983.473745717594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45983.473745717594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45983.473745717594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45983.473745717594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45983.473745717594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45983.473745717594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45983.473745717594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45983.473745717594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45983.473745717594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45983.473745717594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45983.473745717594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45983.473745717594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45983.473745717594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45983.473745717594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45983.473745717594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45983.473745717594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45983.473745717594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45983.473745717594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45983.473745717594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45983.473745717594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45983.473745717594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45983.473745717594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45983.473745717594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45983.473745717594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45983.473745717594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45983.473745717594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45983.473745717594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45983.473745717594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45983.473745717594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45983.473745717594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45983.473745717594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45983.473745717594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ref="G333:G396" ca="1" si="6">IFERROR(NOW()-F333,"")</f>
        <v>45983.473745717594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45983.473745717594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45983.473745717594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45983.473745717594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45983.473745717594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45983.473745717594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45983.473745717594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45983.473745717594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45983.473745717594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45983.473745717594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45983.473745717594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45983.473745717594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45983.473745717594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45983.473745717594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45983.473745717594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45983.473745717594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45983.473745717594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45983.473745717594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45983.473745717594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45983.473745717594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45983.473745717594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45983.473745717594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45983.473745717594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45983.473745717594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45983.473745717594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45983.473745717594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45983.473745717594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45983.473745717594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45983.473745717594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45983.473745717594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45983.473745717594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45983.473745717594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45983.473745717594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45983.473745717594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45983.473745717594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45983.473745717594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45983.473745717594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45983.473745717594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45983.473745717594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45983.473745717594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45983.473745717594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45983.473745717594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45983.473745717594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45983.473745717594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45983.473745717594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45983.473745717594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45983.473745717594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45983.473745717594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45983.473745717594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45983.473745717594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45983.473745717594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45983.473745717594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45983.473745717594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45983.473745717594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45983.473745717594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45983.473745717594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45983.473745717594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45983.473745717594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45983.473745717594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45983.473745717594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45983.473745717594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45983.473745717594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45983.473745717594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45983.473745717594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ref="G397:G442" ca="1" si="7">IFERROR(NOW()-F397,"")</f>
        <v>45983.473745717594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45983.473745717594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45983.473745717594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45983.473745717594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45983.473745717594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45983.473745717594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45983.473745717594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45983.473745717594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45983.473745717594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45983.473745717594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45983.473745717594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45983.473745717594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45983.473745717594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45983.473745717594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45983.473745717594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45983.473745717594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45983.473745717594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45983.473745717594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45983.473745717594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45983.473745717594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45983.473745717594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45983.473745717594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45983.473745717594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45983.473745717594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45983.473745717594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45983.473745717594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45983.473745717594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45983.473745717594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45983.473745717594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45983.473745717594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45983.473745717594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45983.473745717594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45983.473745717594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45983.473745717594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45983.473745717594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45983.473745717594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45983.473745717594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45983.473745717594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45983.473745717594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45983.473745717594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45983.473745717594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45983.473745717594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45983.473745717594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45983.473745717594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45983.473745717594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45983.473745717594</v>
      </c>
      <c r="H442" s="95"/>
      <c r="I442" s="113" t="str">
        <f>IFERROR(VLOOKUP(D442,DB!A:F,6,0),"")</f>
        <v/>
      </c>
      <c r="J442" s="113" t="str">
        <f>IFERROR(VLOOKUP(D442,DB!A:G,7,0),"")</f>
        <v/>
      </c>
      <c r="K442" s="97"/>
      <c r="L442" s="91" t="str">
        <f>IFERROR(VLOOKUP(D442,DB!A:I,9,0),"")</f>
        <v/>
      </c>
    </row>
  </sheetData>
  <dataValidations count="2">
    <dataValidation allowBlank="1" showInputMessage="1" showErrorMessage="1" sqref="E1" xr:uid="{A4F81451-56CC-4543-9497-104C4E44EE4B}"/>
    <dataValidation type="list" allowBlank="1" showInputMessage="1" showErrorMessage="1" sqref="E2:E4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91.641685532405972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57.284868402777647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34.812634606481879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5.9589424768564641</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2.1004471064807149</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39100</v>
      </c>
      <c r="F7" s="128">
        <v>45982.768553240741</v>
      </c>
      <c r="G7" s="111">
        <f ca="1">IFERROR(NOW()-F7,"")</f>
        <v>0.70519247685297159</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1.2067476855008863E-2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45983.473745717594</v>
      </c>
      <c r="H9" s="109"/>
      <c r="I9" s="109" t="str">
        <f>IFERROR(VLOOKUP(D9,DB!A:F,6,0),"")</f>
        <v/>
      </c>
      <c r="J9" s="109" t="str">
        <f>IFERROR(VLOOKUP(D9,DB!A:G,7,0),"")</f>
        <v/>
      </c>
      <c r="K9" s="109"/>
      <c r="L9" s="109" t="str">
        <f>IFERROR(VLOOKUP(D9,DB!A:I,9,0),"")</f>
        <v/>
      </c>
    </row>
    <row r="10" spans="1:13">
      <c r="A10" s="109"/>
      <c r="B10" s="109" t="str">
        <f>IFERROR(VLOOKUP(D10,DB!A:K,11,0),"")</f>
        <v>R5</v>
      </c>
      <c r="C10" s="109"/>
      <c r="D10" s="109" t="s">
        <v>32461</v>
      </c>
      <c r="E10" s="109"/>
      <c r="F10" s="109"/>
      <c r="G10" s="111">
        <f ca="1">IFERROR(NOW()-F10,"")</f>
        <v>45983.473745717594</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45983.473745717594</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32461</v>
      </c>
      <c r="E12" s="109"/>
      <c r="F12" s="109"/>
      <c r="G12" s="111">
        <f ca="1">IFERROR(NOW()-F12,"")</f>
        <v>45983.473745717594</v>
      </c>
      <c r="H12" s="109"/>
      <c r="I12" s="109" t="str">
        <f>IFERROR(VLOOKUP(D12,DB!A:F,6,0),"")</f>
        <v>SCECO</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45983.473745717594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45983.473745717594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45983.473745717594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45983.473745717594</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45983.473745717594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45983.473745717594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45983.473745717594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45983.473745717594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45983.473745717594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45983.473745717594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45983.473745717594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45983.473745717594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45983.473745717594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45983.473745717594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45983.473745717594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45983.473745717594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45983.473745717594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45983.473745717594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45983.473745717594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45983.473745717594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45983.473745717594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45983.473745717594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45983.473745717594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45983.473745717594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45983.473745717594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45983.473745717594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45983.473745717594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45983.473745717594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45983.473745717594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45983.473745717594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45983.473745717594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45983.473745717594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45983.473745717594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45983.473745717594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45983.473745717594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45983.473745717594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45983.473745717594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45983.473745717594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45983.473745717594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45983.473745717594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45983.473745717594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45983.473745717594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45983.473745717594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45983.473745717594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45983.473745717594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45983.473745717594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45983.473745717594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45983.473745717594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45983.473745717594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45983.473745717594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45983.473745717594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45983.473745717594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45983.473745717594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45983.473745717594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45983.473745717594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45983.473745717594</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45983.473745717594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45983.473745717594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45983.473745717594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45983.473745717594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45983.473745717594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45983.473745717594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45983.473745717594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45983.473745717594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45983.473745717594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45983.473745717594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45983.473745717594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45983.473745717594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45983.473745717594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45983.473745717594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45983.473745717594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45983.473745717594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45983.473745717594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45983.473745717594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45983.473745717594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45983.473745717594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45983.473745717594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45983.473745717594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45983.473745717594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45983.473745717594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45983.473745717594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45983.473745717594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45983.473745717594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45983.473745717594</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tabSelected="1"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31093</v>
      </c>
      <c r="E2" s="109" t="s">
        <v>39021</v>
      </c>
      <c r="F2" s="121">
        <v>45983.404386574075</v>
      </c>
      <c r="G2" s="104">
        <f t="shared" ref="G2:G19" ca="1" si="0">IFERROR(NOW()-F2,"-")</f>
        <v>6.935914351925021E-2</v>
      </c>
      <c r="H2" s="121">
        <v>45983.398530092592</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6</v>
      </c>
      <c r="D3" s="119" t="s">
        <v>30925</v>
      </c>
      <c r="E3" s="109" t="s">
        <v>39100</v>
      </c>
      <c r="F3" s="121">
        <v>45983.467349537037</v>
      </c>
      <c r="G3" s="104">
        <f t="shared" ca="1" si="0"/>
        <v>6.3961805572034791E-3</v>
      </c>
      <c r="H3" s="121">
        <v>45979.197662037041</v>
      </c>
      <c r="I3" s="119" t="str">
        <f>IFERROR(VLOOKUP(D3,DB!A:F,6,0),"")</f>
        <v>SCECO</v>
      </c>
      <c r="J3" s="119" t="str">
        <f>IFERROR(VLOOKUP(D3,DB!A:G,7,0),"")</f>
        <v>Dead</v>
      </c>
      <c r="K3" s="122" t="s">
        <v>39126</v>
      </c>
      <c r="L3" s="123" t="str">
        <f>IFERROR(VLOOKUP(D3,DB!A:I,9,0),"")</f>
        <v>Latis</v>
      </c>
    </row>
    <row r="4" spans="1:16382" ht="31.5" customHeight="1">
      <c r="A4" s="118" t="s">
        <v>39127</v>
      </c>
      <c r="B4" s="119" t="str">
        <f>IFERROR(VLOOKUP(D4,DB!A:K,11,0),"")</f>
        <v>R6</v>
      </c>
      <c r="C4" s="120">
        <v>1</v>
      </c>
      <c r="D4" s="119" t="s">
        <v>30806</v>
      </c>
      <c r="E4" s="109" t="s">
        <v>39021</v>
      </c>
      <c r="F4" s="121">
        <v>45983.442233796297</v>
      </c>
      <c r="G4" s="104">
        <f t="shared" ca="1" si="0"/>
        <v>3.1511921297351364E-2</v>
      </c>
      <c r="H4" s="121"/>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t="shared" ca="1" si="0"/>
        <v>45983.473745717594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45983.473745717594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45983.473745717594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45983.473745717594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45983.473745717594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45983.473745717594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45983.473745717594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45983.473745717594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45983.473745717594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45983.473745717594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45983.473745717594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45983.473745717594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45983.473745717594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45983.473745717594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45983.473745717594</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