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17" documentId="120_S{2AC9BD13-BADA-5192-A53E-5A8FF88502F6}" xr6:coauthVersionLast="47" xr6:coauthVersionMax="47" xr10:uidLastSave="{CD5AF527-E894-4F1F-83A2-84451066F11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<sst xmlns="http://schemas.openxmlformats.org/spreadsheetml/2006/main" count="180301" uniqueCount="39136">
  <si>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</si>
  <si>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</si>
  <si>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</si>
  <si>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</si>
  <si>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</si>
  <si>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</si>
  <si>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</si>
  <si>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</si>
  <si>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</si>
  <si>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</si>
  <si>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</si>
  <si>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</si>
  <si>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</si>
  <si>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</si>
  <si>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</si>
  <si>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</si>
  <si>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</si>
  <si>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</si>
  <si>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</si>
  <si>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</si>
  <si>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</si>
  <si>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</si>
  <si>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</si>
  <si>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</si>
  <si>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</si>
  <si>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</si>
  <si>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</si>
  <si>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</si>
  <si>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</si>
  <si>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</si>
  <si>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</si>
  <si>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</si>
  <si>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</si>
  <si>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</si>
  <si>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</si>
  <si>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</si>
  <si>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</si>
  <si>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</si>
  <si>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</si>
  <si>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</si>
  <si>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</si>
  <si>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</si>
  <si>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</si>
  <si>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</si>
  <si>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</si>
  <si>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</si>
  <si>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</si>
  <si>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</si>
  <si>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</si>
  <si>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</si>
  <si>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</si>
  <si>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</si>
  <si>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</si>
  <si>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</si>
  <si>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</si>
  <si>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</si>
  <si>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</si>
  <si>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</si>
  <si>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</si>
  <si>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</si>
  <si>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</si>
  <si>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</si>
  <si>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</si>
  <si>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</si>
  <si>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</si>
  <si>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</si>
  <si>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</si>
  <si>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</si>
  <si>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</si>
  <si>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</si>
  <si>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</si>
  <si>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</si>
  <si>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</si>
  <si>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</si>
  <si>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</si>
  <si>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</si>
  <si>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</si>
  <si>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</si>
  <si>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</si>
  <si>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</si>
  <si>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</si>
  <si>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</si>
  <si>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</si>
  <si>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</si>
  <si>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</si>
  <si>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</si>
  <si>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</si>
  <si>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</si>
  <si>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</si>
  <si>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</si>
  <si>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</si>
  <si>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</si>
  <si>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</si>
  <si>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</si>
  <si>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</si>
  <si>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</si>
  <si>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</si>
  <si>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</si>
  <si>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</si>
  <si>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</si>
  <si>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</si>
  <si>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</si>
  <si>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</si>
  <si>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</si>
  <si>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</si>
  <si>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</si>
  <si>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</si>
  <si>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</si>
  <si>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</si>
  <si>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</si>
  <si>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</si>
  <si>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</si>
  <si>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</si>
  <si>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</si>
  <si>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</si>
  <si>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</si>
  <si>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</si>
  <si>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</si>
  <si>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</si>
  <si>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</si>
  <si>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</si>
  <si>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</si>
  <si>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</si>
  <si>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</si>
  <si>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</si>
  <si>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</si>
  <si>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</si>
  <si>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</si>
  <si>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</si>
  <si>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</si>
  <si>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</si>
  <si>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</si>
  <si>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</si>
  <si>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</si>
  <si>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</si>
  <si>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</si>
  <si>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</si>
  <si>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</si>
  <si>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</si>
  <si>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</si>
  <si>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</si>
  <si>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</si>
  <si>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</si>
  <si>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</si>
  <si>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</si>
  <si>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</si>
  <si>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</si>
  <si>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</si>
  <si>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</si>
  <si>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</si>
  <si>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</si>
  <si>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</si>
  <si>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</si>
  <si>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</si>
  <si>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</si>
  <si>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</si>
  <si>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</si>
  <si>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</si>
  <si>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</si>
  <si>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</si>
  <si>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</si>
  <si>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</si>
  <si>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</si>
  <si>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</si>
  <si>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</si>
  <si>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</si>
  <si>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</si>
  <si>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</si>
  <si>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</si>
  <si>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</si>
  <si>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</si>
  <si>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</si>
  <si>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</si>
  <si>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</si>
  <si>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</si>
  <si>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</si>
  <si>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</si>
  <si>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</si>
  <si>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</si>
  <si>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</si>
  <si>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</si>
  <si>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</si>
  <si>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</si>
  <si>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</si>
  <si>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</si>
  <si>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</si>
  <si>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</si>
  <si>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</si>
  <si>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</si>
  <si>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</si>
  <si>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</si>
  <si>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</si>
  <si>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</si>
  <si>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</si>
  <si>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</si>
  <si>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</si>
  <si>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</si>
  <si>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</si>
  <si>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</si>
  <si>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</si>
  <si>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</si>
  <si>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</si>
  <si>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</si>
  <si>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</si>
  <si>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</si>
  <si>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</si>
  <si>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</si>
  <si>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</si>
  <si>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</si>
  <si>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</si>
  <si>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</si>
  <si>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</si>
  <si>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</si>
  <si>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</si>
  <si>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</si>
  <si>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</si>
  <si>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</si>
  <si>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</si>
  <si>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</si>
  <si>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</si>
  <si>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</si>
  <si>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</si>
  <si>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</si>
  <si>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</si>
  <si>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</si>
  <si>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</si>
  <si>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</si>
  <si>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</si>
  <si>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</si>
  <si>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</si>
  <si>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</si>
  <si>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</si>
  <si>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</si>
  <si>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</si>
  <si>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</si>
  <si>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</si>
  <si>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</si>
  <si>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</si>
  <si>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</si>
  <si>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</si>
  <si>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</si>
  <si>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</si>
  <si>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</si>
  <si>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</si>
  <si>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</si>
  <si>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</si>
  <si>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</si>
  <si>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</si>
  <si>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</si>
  <si>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</si>
  <si>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</si>
  <si>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</si>
  <si>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</si>
  <si>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</si>
  <si>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</si>
  <si>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</si>
  <si>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</si>
  <si>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</si>
  <si>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</si>
  <si>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</si>
  <si>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</si>
  <si>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</si>
  <si>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</si>
  <si>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</si>
  <si>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</si>
  <si>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</si>
  <si>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</si>
  <si>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</si>
  <si>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</si>
  <si>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</si>
  <si>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</si>
  <si>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</si>
  <si>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</si>
  <si>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</si>
  <si>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</si>
  <si>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</si>
  <si>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</si>
  <si>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</si>
  <si>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</si>
  <si>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</si>
  <si>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</si>
  <si>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</si>
  <si>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</si>
  <si>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</si>
  <si>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</si>
  <si>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</si>
  <si>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</si>
  <si>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</si>
  <si>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</si>
  <si>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</si>
  <si>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</si>
  <si>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</si>
  <si>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</si>
  <si>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</si>
  <si>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</si>
  <si>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</si>
  <si>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</si>
  <si>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</si>
  <si>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</si>
  <si>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</si>
  <si>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</si>
  <si>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</si>
  <si>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</si>
  <si>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</si>
  <si>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</si>
  <si>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</si>
  <si>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</si>
  <si>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</si>
  <si>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</si>
  <si>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</si>
  <si>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</si>
  <si>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</si>
  <si>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</si>
  <si>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</si>
  <si>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</si>
  <si>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</si>
  <si>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</si>
  <si>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</si>
  <si>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</si>
  <si>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</si>
  <si>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</si>
  <si>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</si>
  <si>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</si>
  <si>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</si>
  <si>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</si>
  <si>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</si>
  <si>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</si>
  <si>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</si>
  <si>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</si>
  <si>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</si>
  <si>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</si>
  <si>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</si>
  <si>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</si>
  <si>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</si>
  <si>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</si>
  <si>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</si>
  <si>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</si>
  <si>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</si>
  <si>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</si>
  <si>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</si>
  <si>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</si>
  <si>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</si>
  <si>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</si>
  <si>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</si>
  <si>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</si>
  <si>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</si>
  <si>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</si>
  <si>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</si>
  <si>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</si>
  <si>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</si>
  <si>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</si>
  <si>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</si>
  <si>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</si>
  <si>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</si>
  <si>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</si>
  <si>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</si>
  <si>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</si>
  <si>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</si>
  <si>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</si>
  <si>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</si>
  <si>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</si>
  <si>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</si>
  <si>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</si>
  <si>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</si>
  <si>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</si>
  <si>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</si>
  <si>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</si>
  <si>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</si>
  <si>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</si>
  <si>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</si>
  <si>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</si>
  <si>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</si>
  <si>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</si>
  <si>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</si>
  <si>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</si>
  <si>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</si>
  <si>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</si>
  <si>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</si>
  <si>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</si>
  <si>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</si>
  <si>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</si>
  <si>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</si>
  <si>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</si>
  <si>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</si>
  <si>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</si>
  <si>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</si>
  <si>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</si>
  <si>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</si>
  <si>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</si>
  <si>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</si>
  <si>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</si>
  <si>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</si>
  <si>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</si>
  <si>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</si>
  <si>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</si>
  <si>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</si>
  <si>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</si>
  <si>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</si>
  <si>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</si>
  <si>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</si>
  <si>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</si>
  <si>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</si>
  <si>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</si>
  <si>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</si>
  <si>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</si>
  <si>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</si>
  <si>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</si>
  <si>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</si>
  <si>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</si>
  <si>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</si>
  <si>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</si>
  <si>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</si>
  <si>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</si>
  <si>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</si>
  <si>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</si>
  <si>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</si>
  <si>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</si>
  <si>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</si>
  <si>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</si>
  <si>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</si>
  <si>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</si>
  <si>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</si>
  <si>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</si>
  <si>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</si>
  <si>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</si>
  <si>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</si>
  <si>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</si>
  <si>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</si>
  <si>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</si>
  <si>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</si>
  <si>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</si>
  <si>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</si>
  <si>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</si>
  <si>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</si>
  <si>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</si>
  <si>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</si>
  <si>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</si>
  <si>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</si>
  <si>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</si>
  <si>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</si>
  <si>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</si>
  <si>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</si>
  <si>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</si>
  <si>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</si>
  <si>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</si>
  <si>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</si>
  <si>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</si>
  <si>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</si>
  <si>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</si>
  <si>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</si>
  <si>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</si>
  <si>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</si>
  <si>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</si>
  <si>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</si>
  <si>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</si>
  <si>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</si>
  <si>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</si>
  <si>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</si>
  <si>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</si>
  <si>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</si>
  <si>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</si>
  <si>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</si>
  <si>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</si>
  <si>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</si>
  <si>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</si>
  <si>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</si>
  <si>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</si>
  <si>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</si>
  <si>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</si>
  <si>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</si>
  <si>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</si>
  <si>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</si>
  <si>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</si>
  <si>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</si>
  <si>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</si>
  <si>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</si>
  <si>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</si>
  <si>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</si>
  <si>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</si>
  <si>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</si>
  <si>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</si>
  <si>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</si>
  <si>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</si>
  <si>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</si>
  <si>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</si>
  <si>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</si>
  <si>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</si>
  <si>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</si>
  <si>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</si>
  <si>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</si>
  <si>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</si>
  <si>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</si>
  <si>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</si>
  <si>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</si>
  <si>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</si>
  <si>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</si>
  <si>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</si>
  <si>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</si>
  <si>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</si>
  <si>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</si>
  <si>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</si>
  <si>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</si>
  <si>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</si>
  <si>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</si>
  <si>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</si>
  <si>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</si>
  <si>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</si>
  <si>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</si>
  <si>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</si>
  <si>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</si>
  <si>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</si>
  <si>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</si>
  <si>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</si>
  <si>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</si>
  <si>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</si>
  <si>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</si>
  <si>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</si>
  <si>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</si>
  <si>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</si>
  <si>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</si>
  <si>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</si>
  <si>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</si>
  <si>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</si>
  <si>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</si>
  <si>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</si>
  <si>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</si>
  <si>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</si>
  <si>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</si>
  <si>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</si>
  <si>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</si>
  <si>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</si>
  <si>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</si>
  <si>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</si>
  <si>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</si>
  <si>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</si>
  <si>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</si>
  <si>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</si>
  <si>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</si>
  <si>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</si>
  <si>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</si>
  <si>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</si>
  <si>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</si>
  <si>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</si>
  <si>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</si>
  <si>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</si>
  <si>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</si>
  <si>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</si>
  <si>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</si>
  <si>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</si>
  <si>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</si>
  <si>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</si>
  <si>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</si>
  <si>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</si>
  <si>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</si>
  <si>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</si>
  <si>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</si>
  <si>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</si>
  <si>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</si>
  <si>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</si>
  <si>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</si>
  <si>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</si>
  <si>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</si>
  <si>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</si>
  <si>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</si>
  <si>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</si>
  <si>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</si>
  <si>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</si>
  <si>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</si>
  <si>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</si>
  <si>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</si>
  <si>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</si>
  <si>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</si>
  <si>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</si>
  <si>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</si>
  <si>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</si>
  <si>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</si>
  <si>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</si>
  <si>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</si>
  <si>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</si>
  <si>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</si>
  <si>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</si>
  <si>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</si>
  <si>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</si>
  <si>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</si>
  <si>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</si>
  <si>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</si>
  <si>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</si>
  <si>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</si>
  <si>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</si>
  <si>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</si>
  <si>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</si>
  <si>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</si>
  <si>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</si>
  <si>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</si>
  <si>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</si>
  <si>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</si>
  <si>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</si>
  <si>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</si>
  <si>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</si>
  <si>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</si>
  <si>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</si>
  <si>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</si>
  <si>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</si>
  <si>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</si>
  <si>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</si>
  <si>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</si>
  <si>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</si>
  <si>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</si>
  <si>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</si>
  <si>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</si>
  <si>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</si>
  <si>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</si>
  <si>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</si>
  <si>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</si>
  <si>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</si>
  <si>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</si>
  <si>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</si>
  <si>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</si>
  <si>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</si>
  <si>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</si>
  <si>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</si>
  <si>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</si>
  <si>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</si>
  <si>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</si>
  <si>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</si>
  <si>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</si>
  <si>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</si>
  <si>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</si>
  <si>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</si>
  <si>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</si>
  <si>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</si>
  <si>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</si>
  <si>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</si>
  <si>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</si>
  <si>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</si>
  <si>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</si>
  <si>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</si>
  <si>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</si>
  <si>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</si>
  <si>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</si>
  <si>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</si>
  <si>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</si>
  <si>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</si>
  <si>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</si>
  <si>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</si>
  <si>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</si>
  <si>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</si>
  <si>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</si>
  <si>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</si>
  <si>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</si>
  <si>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</si>
  <si>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</si>
  <si>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</si>
  <si>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</si>
  <si>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</si>
  <si>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</si>
  <si>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</si>
  <si>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</si>
  <si>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</si>
  <si>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</si>
  <si>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</si>
  <si>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</si>
  <si>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</si>
  <si>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</si>
  <si>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</si>
  <si>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</si>
  <si>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</si>
  <si>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</si>
  <si>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</si>
  <si>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</si>
  <si>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</si>
  <si>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</si>
  <si>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</si>
  <si>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</si>
  <si>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</si>
  <si>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</si>
  <si>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</si>
  <si>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</si>
  <si>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</si>
  <si>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</si>
  <si>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</si>
  <si>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</si>
  <si>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</si>
  <si>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</si>
  <si>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</si>
  <si>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</si>
  <si>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</si>
  <si>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</si>
  <si>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</si>
  <si>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</si>
  <si>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</si>
  <si>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</si>
  <si>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</si>
  <si>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</si>
  <si>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</si>
  <si>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</si>
  <si>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</si>
  <si>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</si>
  <si>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</si>
  <si>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</si>
  <si>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</si>
  <si>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</si>
  <si>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</si>
  <si>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</si>
  <si>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</si>
  <si>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</si>
  <si>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</si>
  <si>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</si>
  <si>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</si>
  <si>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</si>
  <si>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</si>
  <si>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</si>
  <si>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</si>
  <si>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</si>
  <si>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</si>
  <si>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</si>
  <si>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</si>
  <si>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</si>
  <si>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</si>
  <si>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</si>
  <si>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</si>
  <si>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</si>
  <si>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</si>
  <si>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</si>
  <si>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</si>
  <si>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</si>
  <si>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</si>
  <si>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</si>
  <si>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</si>
  <si>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</si>
  <si>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</si>
  <si>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</si>
  <si>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</si>
  <si>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</si>
  <si>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</si>
  <si>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</si>
  <si>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</si>
  <si>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</si>
  <si>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</si>
  <si>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</si>
  <si>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</si>
  <si>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</si>
  <si>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</si>
  <si>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</si>
  <si>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</si>
  <si>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</si>
  <si>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</si>
  <si>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</si>
  <si>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</si>
  <si>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</si>
  <si>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</si>
  <si>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</si>
  <si>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</si>
  <si>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</si>
  <si>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</si>
  <si>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</si>
  <si>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</si>
  <si>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</si>
  <si>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</si>
  <si>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</si>
  <si>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</si>
  <si>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</si>
  <si>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</si>
  <si>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</si>
  <si>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</si>
  <si>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</si>
  <si>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</si>
  <si>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</si>
  <si>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</si>
  <si>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</si>
  <si>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</si>
  <si>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</si>
  <si>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</si>
  <si>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</si>
  <si>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</si>
  <si>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</si>
  <si>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</si>
  <si>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</si>
  <si>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</si>
  <si>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</si>
  <si>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</si>
  <si>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</si>
  <si>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</si>
  <si>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</si>
  <si>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</si>
  <si>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</si>
  <si>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</si>
  <si>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</si>
  <si>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</si>
  <si>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</si>
  <si>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</si>
  <si>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</si>
  <si>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</si>
  <si>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</si>
  <si>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</si>
  <si>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</si>
  <si>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</si>
  <si>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</si>
  <si>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</si>
  <si>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</si>
  <si>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</si>
  <si>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</si>
  <si>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</si>
  <si>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</si>
  <si>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</si>
  <si>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</si>
  <si>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</si>
  <si>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</si>
  <si>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</si>
  <si>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</si>
  <si>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</si>
  <si>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</si>
  <si>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</si>
  <si>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</si>
  <si>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</si>
  <si>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</si>
  <si>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</si>
  <si>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</si>
  <si>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</si>
  <si>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</si>
  <si>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</si>
  <si>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</si>
  <si>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</si>
  <si>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</si>
  <si>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</si>
  <si>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</si>
  <si>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</si>
  <si>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</si>
  <si>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</si>
  <si>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</si>
  <si>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</si>
  <si>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</si>
  <si>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</si>
  <si>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</si>
  <si>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</si>
  <si>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</si>
  <si>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</si>
  <si>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</si>
  <si>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</si>
  <si>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</si>
  <si>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</si>
  <si>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</si>
  <si>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</si>
  <si>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</si>
  <si>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</si>
  <si>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</si>
  <si>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</si>
  <si>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</si>
  <si>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</si>
  <si>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</si>
  <si>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</si>
  <si>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</si>
  <si>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</si>
  <si>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</si>
  <si>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</si>
  <si>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</si>
  <si>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</si>
  <si>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</si>
  <si>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</si>
  <si>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</si>
  <si>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</si>
  <si>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</si>
  <si>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</si>
  <si>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</si>
  <si>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</si>
  <si>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</si>
  <si>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</si>
  <si>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</si>
  <si>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</si>
  <si>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</si>
  <si>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</si>
  <si>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</si>
  <si>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</si>
  <si>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</si>
  <si>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</si>
  <si>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</si>
  <si>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</si>
  <si>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</si>
  <si>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</si>
  <si>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</si>
  <si>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</si>
  <si>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</si>
  <si>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</si>
  <si>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</si>
  <si>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</si>
  <si>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</si>
  <si>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</si>
  <si>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</si>
  <si>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</si>
  <si>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</si>
  <si>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</si>
  <si>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</si>
  <si>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</si>
  <si>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</si>
  <si>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</si>
  <si>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</si>
  <si>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</si>
  <si>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</si>
  <si>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</si>
  <si>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</si>
  <si>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</si>
  <si>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</si>
  <si>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</si>
  <si>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</si>
  <si>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</si>
  <si>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</si>
  <si>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</si>
  <si>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</si>
  <si>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</si>
  <si>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</si>
  <si>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</si>
  <si>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</si>
  <si>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</si>
  <si>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</si>
  <si>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</si>
  <si>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</si>
  <si>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</si>
  <si>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</si>
  <si>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</si>
  <si>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</si>
  <si>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</si>
  <si>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</si>
  <si>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</si>
  <si>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</si>
  <si>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</si>
  <si>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</si>
  <si>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</si>
  <si>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</si>
  <si>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</si>
  <si>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</si>
  <si>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</si>
  <si>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</si>
  <si>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</si>
  <si>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</si>
  <si>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</si>
  <si>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</si>
  <si>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</si>
  <si>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</si>
  <si>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</si>
  <si>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</si>
  <si>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</si>
  <si>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</si>
  <si>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</si>
  <si>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</si>
  <si>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</si>
  <si>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</si>
  <si>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</si>
  <si>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</si>
  <si>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</si>
  <si>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</si>
  <si>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</si>
  <si>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</si>
  <si>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</si>
  <si>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</si>
  <si>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</si>
  <si>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</si>
  <si>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</si>
  <si>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</si>
  <si>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</si>
  <si>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</si>
  <si>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</si>
  <si>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</si>
  <si>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</si>
  <si>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</si>
  <si>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</si>
  <si>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</si>
  <si>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</si>
  <si>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</si>
  <si>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</si>
  <si>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</si>
  <si>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</si>
  <si>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</si>
  <si>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</si>
  <si>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</si>
  <si>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</si>
  <si>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</si>
  <si>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</si>
  <si>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</si>
  <si>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</si>
  <si>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</si>
  <si>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</si>
  <si>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</si>
  <si>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</si>
  <si>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</si>
  <si>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</si>
  <si>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</si>
  <si>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</si>
  <si>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</si>
  <si>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</si>
  <si>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</si>
  <si>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</si>
  <si>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</si>
  <si>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</si>
  <si>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</si>
  <si>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</si>
  <si>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</si>
  <si>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</si>
  <si>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</si>
  <si>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</si>
  <si>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</si>
  <si>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</si>
  <si>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</si>
  <si>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</si>
  <si>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</si>
  <si>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</si>
  <si>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</si>
  <si>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</si>
  <si>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</si>
  <si>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</si>
  <si>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</si>
  <si>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</si>
  <si>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</si>
  <si>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</si>
  <si>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</si>
  <si>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</si>
  <si>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</si>
  <si>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</si>
  <si>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</si>
  <si>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</si>
  <si>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</si>
  <si>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</si>
  <si>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</si>
  <si>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</si>
  <si>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</si>
  <si>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</si>
  <si>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</si>
  <si>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</si>
  <si>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</si>
  <si>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</si>
  <si>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</si>
  <si>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</si>
  <si>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</si>
  <si>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</si>
  <si>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</si>
  <si>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</si>
  <si>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</si>
  <si>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</si>
  <si>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</si>
  <si>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</si>
  <si>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</si>
  <si>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</si>
  <si>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</si>
  <si>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</si>
  <si>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</si>
  <si>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</si>
  <si>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</si>
  <si>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</si>
  <si>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</si>
  <si>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</si>
  <si>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</si>
  <si>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</si>
  <si>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</si>
  <si>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</si>
  <si>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</si>
  <si>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</si>
  <si>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</si>
  <si>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</si>
  <si>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</si>
  <si>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</si>
  <si>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</si>
  <si>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</si>
  <si>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</si>
  <si>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</si>
  <si>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</si>
  <si>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</si>
  <si>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</si>
  <si>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</si>
  <si>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</si>
  <si>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</si>
  <si>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</si>
  <si>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</si>
  <si>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</si>
  <si>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</si>
  <si>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</si>
  <si>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</si>
  <si>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</si>
  <si>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</si>
  <si>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</si>
  <si>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</si>
  <si>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</si>
  <si>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</si>
  <si>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</si>
  <si>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</si>
  <si>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</si>
  <si>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</si>
  <si>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</si>
  <si>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</si>
  <si>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</si>
  <si>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</si>
  <si>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</si>
  <si>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</si>
  <si>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</si>
  <si>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</si>
  <si>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</si>
  <si>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</si>
  <si>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</si>
  <si>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</si>
  <si>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</si>
  <si>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</si>
  <si>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</si>
  <si>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</si>
  <si>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</si>
  <si>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</si>
  <si>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</si>
  <si>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</si>
  <si>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</si>
  <si>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</si>
  <si>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</si>
  <si>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</si>
  <si>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</si>
  <si>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</si>
  <si>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</si>
  <si>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</si>
  <si>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</si>
  <si>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</si>
  <si>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</si>
  <si>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</si>
  <si>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</si>
  <si>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</si>
  <si>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</si>
  <si>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</si>
  <si>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</si>
  <si>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</si>
  <si>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</si>
  <si>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</si>
  <si>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</si>
  <si>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</si>
  <si>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</si>
  <si>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</si>
  <si>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</si>
  <si>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</si>
  <si>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</si>
  <si>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</si>
  <si>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</si>
  <si>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</si>
  <si>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</si>
  <si>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</si>
  <si>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</si>
  <si>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</si>
  <si>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</si>
  <si>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</si>
  <si>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</si>
  <si>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</si>
  <si>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</si>
  <si>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</si>
  <si>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</si>
  <si>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</si>
  <si>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</si>
  <si>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</si>
  <si>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</si>
  <si>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</si>
  <si>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</si>
  <si>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</si>
  <si>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</si>
  <si>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</si>
  <si>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</si>
  <si>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</si>
  <si>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</si>
  <si>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</si>
  <si>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</si>
  <si>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</si>
  <si>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</si>
  <si>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</si>
  <si>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</si>
  <si>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</si>
  <si>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</si>
  <si>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</si>
  <si>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</si>
  <si>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</si>
  <si>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</si>
  <si>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</si>
  <si>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</si>
  <si>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</si>
  <si>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</si>
  <si>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</si>
  <si>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</si>
  <si>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</si>
  <si>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</si>
  <si>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</si>
  <si>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</si>
  <si>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</si>
  <si>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</si>
  <si>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</si>
  <si>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</si>
  <si>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</si>
  <si>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</si>
  <si>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</si>
  <si>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</si>
  <si>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</si>
  <si>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</si>
  <si>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</si>
  <si>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</si>
  <si>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</si>
  <si>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</si>
  <si>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</si>
  <si>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</si>
  <si>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</si>
  <si>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</si>
  <si>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</si>
  <si>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</si>
  <si>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</si>
  <si>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</si>
  <si>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</si>
  <si>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</si>
  <si>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</si>
  <si>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</si>
  <si>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</si>
  <si>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</si>
  <si>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</si>
  <si>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</si>
  <si>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</si>
  <si>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</si>
  <si>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</si>
  <si>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</si>
  <si>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</si>
  <si>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</si>
  <si>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</si>
  <si>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</si>
  <si>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</si>
  <si>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</si>
  <si>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</si>
  <si>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</si>
  <si>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</si>
  <si>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</si>
  <si>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</si>
  <si>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</si>
  <si>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</si>
  <si>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</si>
  <si>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</si>
  <si>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</si>
  <si>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</si>
  <si>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</si>
  <si>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</si>
  <si>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</si>
  <si>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</si>
  <si>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</si>
  <si>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</si>
  <si>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</si>
  <si>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</si>
  <si>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</si>
  <si>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</si>
  <si>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</si>
  <si>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</si>
  <si>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</si>
  <si>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</si>
  <si>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</si>
  <si>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</si>
  <si>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</si>
  <si>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</si>
  <si>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</si>
  <si>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</si>
  <si>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</si>
  <si>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</si>
  <si>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</si>
  <si>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</si>
  <si>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</si>
  <si>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</si>
  <si>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</si>
  <si>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</si>
  <si>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</si>
  <si>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</si>
  <si>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</si>
  <si>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</si>
  <si>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</si>
  <si>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</si>
  <si>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</si>
  <si>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</si>
  <si>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</si>
  <si>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</si>
  <si>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</si>
  <si>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</si>
  <si>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</si>
  <si>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</si>
  <si>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</si>
  <si>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</si>
  <si>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</si>
  <si>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</si>
  <si>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</si>
  <si>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</si>
  <si>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</si>
  <si>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</si>
  <si>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</si>
  <si>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</si>
  <si>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</si>
  <si>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</si>
  <si>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</si>
  <si>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</si>
  <si>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</si>
  <si>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</si>
  <si>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</si>
  <si>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</si>
  <si>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</si>
  <si>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</si>
  <si>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</si>
  <si>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</si>
  <si>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</si>
  <si>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</si>
  <si>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</si>
  <si>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</si>
  <si>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</si>
  <si>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</si>
  <si>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</si>
  <si>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</si>
  <si>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</si>
  <si>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</si>
  <si>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</si>
  <si>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</si>
  <si>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</si>
  <si>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</si>
  <si>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</si>
  <si>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</si>
  <si>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</si>
  <si>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</si>
  <si>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</si>
  <si>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</si>
  <si>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</si>
  <si>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</si>
  <si>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</si>
  <si>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</si>
  <si>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</si>
  <si>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</si>
  <si>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</si>
  <si>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</si>
  <si>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</si>
  <si>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</si>
  <si>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</si>
  <si>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</si>
  <si>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</si>
  <si>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</si>
  <si>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</si>
  <si>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</si>
  <si>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</si>
  <si>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</si>
  <si>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</si>
  <si>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</si>
  <si>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</si>
  <si>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</si>
  <si>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</si>
  <si>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</si>
  <si>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</si>
  <si>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</si>
  <si>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</si>
  <si>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</si>
  <si>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</si>
  <si>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</si>
  <si>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</si>
  <si>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</si>
  <si>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</si>
  <si>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</si>
  <si>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</si>
  <si>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</si>
  <si>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</si>
  <si>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</si>
  <si>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</si>
  <si>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</si>
  <si>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</si>
  <si>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</si>
  <si>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</si>
  <si>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</si>
  <si>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</si>
  <si>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</si>
  <si>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</si>
  <si>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</si>
  <si>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</si>
  <si>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</si>
  <si>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</si>
  <si>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</si>
  <si>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</si>
  <si>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</si>
  <si>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</si>
  <si>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</si>
  <si>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</si>
  <si>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</si>
  <si>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</si>
  <si>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</si>
  <si>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</si>
  <si>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</si>
  <si>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</si>
  <si>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</si>
  <si>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</si>
  <si>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</si>
  <si>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</si>
  <si>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</si>
  <si>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</si>
  <si>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</si>
  <si>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</si>
  <si>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</si>
  <si>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</si>
  <si>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</si>
  <si>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</si>
  <si>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</si>
  <si>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</si>
  <si>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</si>
  <si>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</si>
  <si>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</si>
  <si>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</si>
  <si>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</si>
  <si>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</si>
  <si>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</si>
  <si>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</si>
  <si>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</si>
  <si>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</si>
  <si>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</si>
  <si>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</si>
  <si>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</si>
  <si>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</si>
  <si>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</si>
  <si>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</si>
  <si>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</si>
  <si>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</si>
  <si>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</si>
  <si>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</si>
  <si>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</si>
  <si>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</si>
  <si>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</si>
  <si>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</si>
  <si>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</si>
  <si>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</si>
  <si>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</si>
  <si>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</si>
  <si>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</si>
  <si>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</si>
  <si>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</si>
  <si>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</si>
  <si>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</si>
  <si>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</si>
  <si>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</si>
  <si>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</si>
  <si>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</si>
  <si>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</si>
  <si>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</si>
  <si>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</si>
  <si>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</si>
  <si>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</si>
  <si>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</si>
  <si>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</si>
  <si>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</si>
  <si>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</si>
  <si>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</si>
  <si>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</si>
  <si>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</si>
  <si>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</si>
  <si>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</si>
  <si>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</si>
  <si>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</si>
  <si>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</si>
  <si>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</si>
  <si>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</si>
  <si>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</si>
  <si>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</si>
  <si>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</si>
  <si>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</si>
  <si>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</si>
  <si>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</si>
  <si>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</si>
  <si>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</si>
  <si>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</si>
  <si>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</si>
  <si>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</si>
  <si>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</si>
  <si>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</si>
  <si>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</si>
  <si>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</si>
  <si>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</si>
  <si>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</si>
  <si>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</si>
  <si>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</si>
  <si>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</si>
  <si>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</si>
  <si>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</si>
  <si>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</si>
  <si>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</si>
  <si>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</si>
  <si>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</si>
  <si>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</si>
  <si>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</si>
  <si>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</si>
  <si>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</si>
  <si>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</si>
  <si>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</si>
  <si>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</si>
  <si>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</si>
  <si>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</si>
  <si>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</si>
  <si>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</si>
  <si>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</si>
  <si>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</si>
  <si>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</si>
  <si>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</si>
  <si>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</si>
  <si>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</si>
  <si>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</si>
  <si>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</si>
  <si>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</si>
  <si>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</si>
  <si>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</si>
  <si>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</si>
  <si>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</si>
  <si>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</si>
  <si>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</si>
  <si>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</si>
  <si>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</si>
  <si>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</si>
  <si>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</si>
  <si>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</si>
  <si>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</si>
  <si>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</si>
  <si>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</si>
  <si>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</si>
  <si>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</si>
  <si>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</si>
  <si>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</si>
  <si>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</si>
  <si>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</si>
  <si>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</si>
  <si>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</si>
  <si>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</si>
  <si>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</si>
  <si>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</si>
  <si>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</si>
  <si>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</si>
  <si>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</si>
  <si>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</si>
  <si>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</si>
  <si>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</si>
  <si>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</si>
  <si>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</si>
  <si>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</si>
  <si>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</si>
  <si>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</si>
  <si>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</si>
  <si>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</si>
  <si>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</si>
  <si>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</si>
  <si>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</si>
  <si>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</si>
  <si>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</si>
  <si>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</si>
  <si>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</si>
  <si>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</si>
  <si>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</si>
  <si>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</si>
  <si>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</si>
  <si>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</si>
  <si>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</si>
  <si>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</si>
  <si>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</si>
  <si>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</si>
  <si>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</si>
  <si>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</si>
  <si>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</si>
  <si>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</si>
  <si>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</si>
  <si>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</si>
  <si>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</si>
  <si>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</si>
  <si>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</si>
  <si>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</si>
  <si>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</si>
  <si>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</si>
  <si>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</si>
  <si>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</si>
  <si>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</si>
  <si>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</si>
  <si>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</si>
  <si>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</si>
  <si>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</si>
  <si>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</si>
  <si>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</si>
  <si>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</si>
  <si>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</si>
  <si>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</si>
  <si>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</si>
  <si>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</si>
  <si>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</si>
  <si>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</si>
  <si>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</si>
  <si>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</si>
  <si>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</si>
  <si>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</si>
  <si>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</si>
  <si>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</si>
  <si>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</si>
  <si>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</si>
  <si>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</si>
  <si>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</si>
  <si>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</si>
  <si>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</si>
  <si>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</si>
  <si>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</si>
  <si>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</si>
  <si>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</si>
  <si>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</si>
  <si>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</si>
  <si>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</si>
  <si>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</si>
  <si>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</si>
  <si>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</si>
  <si>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</si>
  <si>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</si>
  <si>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</si>
  <si>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</si>
  <si>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</si>
  <si>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</si>
  <si>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</si>
  <si>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</si>
  <si>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</si>
  <si>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</si>
  <si>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</si>
  <si>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</si>
  <si>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</si>
  <si>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</si>
  <si>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</si>
  <si>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</si>
  <si>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</si>
  <si>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</si>
  <si>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</si>
  <si>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</si>
  <si>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</si>
  <si>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</si>
  <si>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</si>
  <si>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</si>
  <si>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</si>
  <si>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</si>
  <si>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</si>
  <si>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</si>
  <si>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</si>
  <si>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</si>
  <si>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</si>
  <si>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</si>
  <si>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</si>
  <si>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</si>
  <si>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</si>
  <si>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</si>
  <si>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</si>
  <si>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</si>
  <si>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</si>
  <si>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</si>
  <si>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</si>
  <si>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</si>
  <si>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</si>
  <si>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</si>
  <si>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</si>
  <si>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</si>
  <si>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</si>
  <si>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</si>
  <si>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</si>
  <si>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</si>
  <si>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</si>
  <si>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</si>
  <si>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</si>
  <si>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</si>
  <si>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</si>
  <si>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</si>
  <si>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</si>
  <si>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</si>
  <si>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</si>
  <si>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</si>
  <si>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</si>
  <si>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</si>
  <si>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</si>
  <si>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</si>
  <si>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</si>
  <si>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</si>
  <si>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</si>
  <si>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</si>
  <si>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</si>
  <si>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</si>
  <si>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</si>
  <si>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</si>
  <si>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</si>
  <si>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</si>
  <si>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</si>
  <si>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</si>
  <si>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</si>
  <si>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</si>
  <si>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</si>
  <si>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</si>
  <si>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</si>
  <si>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</si>
  <si>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</si>
  <si>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</si>
  <si>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</si>
  <si>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</si>
  <si>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</si>
  <si>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</si>
  <si>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</si>
  <si>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</si>
  <si>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</si>
  <si>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</si>
  <si>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</si>
  <si>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</si>
  <si>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</si>
  <si>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</si>
  <si>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</si>
  <si>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</si>
  <si>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</si>
  <si>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</si>
  <si>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</si>
  <si>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</si>
  <si>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</si>
  <si>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</si>
  <si>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</si>
  <si>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</si>
  <si>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</si>
  <si>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</si>
  <si>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</si>
  <si>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</si>
  <si>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</si>
  <si>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</si>
  <si>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</si>
  <si>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</si>
  <si>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</si>
  <si>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</si>
  <si>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</si>
  <si>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</si>
  <si>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</si>
  <si>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</si>
  <si>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</si>
  <si>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</si>
  <si>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</si>
  <si>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</si>
  <si>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</si>
  <si>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</si>
  <si>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</si>
  <si>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</si>
  <si>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</si>
  <si>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</si>
  <si>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</si>
  <si>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</si>
  <si>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</si>
  <si>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</si>
  <si>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</si>
  <si>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</si>
  <si>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</si>
  <si>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</si>
  <si>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</si>
  <si>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</si>
  <si>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</si>
  <si>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</si>
  <si>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</si>
  <si>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</si>
  <si>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</si>
  <si>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</si>
  <si>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</si>
  <si>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</si>
  <si>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</si>
  <si>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</si>
  <si>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</si>
  <si>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</si>
  <si>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</si>
  <si>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</si>
  <si>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</si>
  <si>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</si>
  <si>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</si>
  <si>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</si>
  <si>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</si>
  <si>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</si>
  <si>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</si>
  <si>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</si>
  <si>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</si>
  <si>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</si>
  <si>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</si>
  <si>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</si>
  <si>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</si>
  <si>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</si>
  <si>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</si>
  <si>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</si>
  <si>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</si>
  <si>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</si>
  <si>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</si>
  <si>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</si>
  <si>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</si>
  <si>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</si>
  <si>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</si>
  <si>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</si>
  <si>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</si>
  <si>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</si>
  <si>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</si>
  <si>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</si>
  <si>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</si>
  <si>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</si>
  <si>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</si>
  <si>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</si>
  <si>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</si>
  <si>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</si>
  <si>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</si>
  <si>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</si>
  <si>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</si>
  <si>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</si>
  <si>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</si>
  <si>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</si>
  <si>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</si>
  <si>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</si>
  <si>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</si>
  <si>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</si>
  <si>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</si>
  <si>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</si>
  <si>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</si>
  <si>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</si>
  <si>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</si>
  <si>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</si>
  <si>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</si>
  <si>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</si>
  <si>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</si>
  <si>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</si>
  <si>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</si>
  <si>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</si>
  <si>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</si>
  <si>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</si>
  <si>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</si>
  <si>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</si>
  <si>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</si>
  <si>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</si>
  <si>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</si>
  <si>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</si>
  <si>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</si>
  <si>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</si>
  <si>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</si>
  <si>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</si>
  <si>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</si>
  <si>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</si>
  <si>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</si>
  <si>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</si>
  <si>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</si>
  <si>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</si>
  <si>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</si>
  <si>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</si>
  <si>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</si>
  <si>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</si>
  <si>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</si>
  <si>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</si>
  <si>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</si>
  <si>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</si>
  <si>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</si>
  <si>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</si>
  <si>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</si>
  <si>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</si>
  <si>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</si>
  <si>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</si>
  <si>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</si>
  <si>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</si>
  <si>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</si>
  <si>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</si>
  <si>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</si>
  <si>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</si>
  <si>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</si>
  <si>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</si>
  <si>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</si>
  <si>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</si>
  <si>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</si>
  <si>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</si>
  <si>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</si>
  <si>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</si>
  <si>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</si>
  <si>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</si>
  <si>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</si>
  <si>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</si>
  <si>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</si>
  <si>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</si>
  <si>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</si>
  <si>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</si>
  <si>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</si>
  <si>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</si>
  <si>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</si>
  <si>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</si>
  <si>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</si>
  <si>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</si>
  <si>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</si>
  <si>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</si>
  <si>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</si>
  <si>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</si>
  <si>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</si>
  <si>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</si>
  <si>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</si>
  <si>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</si>
  <si>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</si>
  <si>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</si>
  <si>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</si>
  <si>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</si>
  <si>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</si>
  <si>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</si>
  <si>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</si>
  <si>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</si>
  <si>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</si>
  <si>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</si>
  <si>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</si>
  <si>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</si>
  <si>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</si>
  <si>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</si>
  <si>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</si>
  <si>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</si>
  <si>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</si>
  <si>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</si>
  <si>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</si>
  <si>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</si>
  <si>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</si>
  <si>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</si>
  <si>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</si>
  <si>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</si>
  <si>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</si>
  <si>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</si>
  <si>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</si>
  <si>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</si>
  <si>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</si>
  <si>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</si>
  <si>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</si>
  <si>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</si>
  <si>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</si>
  <si>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</si>
  <si>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</si>
  <si>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</si>
  <si>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</si>
  <si>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</si>
  <si>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</si>
  <si>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</si>
  <si>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</si>
  <si>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</si>
  <si>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</si>
  <si>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</si>
  <si>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</si>
  <si>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</si>
  <si>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</si>
  <si>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</si>
  <si>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</si>
  <si>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</si>
  <si>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</si>
  <si>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</si>
  <si>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</si>
  <si>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</si>
  <si>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</si>
  <si>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</si>
  <si>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</si>
  <si>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</si>
  <si>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</si>
  <si>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</si>
  <si>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</si>
  <si>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</si>
  <si>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</si>
  <si>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</si>
  <si>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</si>
  <si>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</si>
  <si>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</si>
  <si>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</si>
  <si>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</si>
  <si>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</si>
  <si>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</si>
  <si>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</si>
  <si>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</si>
  <si>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</si>
  <si>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</si>
  <si>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</si>
  <si>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</si>
  <si>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</si>
  <si>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</si>
  <si>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</si>
  <si>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</si>
  <si>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</si>
  <si>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</si>
  <si>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</si>
  <si>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</si>
  <si>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</si>
  <si>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</si>
  <si>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</si>
  <si>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</si>
  <si>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</si>
  <si>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</si>
  <si>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</si>
  <si>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</si>
  <si>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</si>
  <si>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</si>
  <si>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</si>
  <si>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</si>
  <si>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</si>
  <si>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</si>
  <si>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</si>
  <si>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</si>
  <si>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</si>
  <si>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</si>
  <si>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</si>
  <si>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</si>
  <si>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</si>
  <si>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</si>
  <si>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</si>
  <si>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</si>
  <si>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</si>
  <si>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</si>
  <si>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</si>
  <si>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</si>
  <si>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</si>
  <si>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</si>
  <si>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</si>
  <si>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</si>
  <si>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</si>
  <si>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</si>
  <si>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</si>
  <si>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</si>
  <si>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</si>
  <si>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</si>
  <si>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</si>
  <si>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</si>
  <si>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</si>
  <si>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</si>
  <si>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</si>
  <si>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</si>
  <si>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</si>
  <si>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</si>
  <si>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</si>
  <si>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</si>
  <si>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</si>
  <si>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</si>
  <si>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</si>
  <si>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</si>
  <si>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</si>
  <si>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</si>
  <si>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</si>
  <si>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</si>
  <si>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</si>
  <si>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</si>
  <si>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</si>
  <si>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</si>
  <si>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</si>
  <si>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</si>
  <si>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</si>
  <si>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</si>
  <si>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</si>
  <si>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</si>
  <si>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</si>
  <si>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</si>
  <si>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</si>
  <si>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</si>
  <si>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</si>
  <si>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</si>
  <si>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</si>
  <si>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</si>
  <si>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</si>
  <si>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</si>
  <si>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</si>
  <si>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</si>
  <si>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</si>
  <si>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</si>
  <si>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</si>
  <si>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</si>
  <si>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</si>
  <si>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</si>
  <si>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</si>
  <si>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</si>
  <si>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</si>
  <si>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</si>
  <si>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</si>
  <si>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</si>
  <si>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</si>
  <si>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</si>
  <si>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</si>
  <si>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</si>
  <si>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</si>
  <si>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</si>
  <si>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</si>
  <si>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</si>
  <si>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</si>
  <si>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</si>
  <si>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</si>
  <si>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</si>
  <si>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</si>
  <si>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</si>
  <si>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</si>
  <si>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</si>
  <si>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</si>
  <si>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</si>
  <si>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</si>
  <si>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</si>
  <si>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</si>
  <si>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</si>
  <si>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</si>
  <si>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</si>
  <si>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</si>
  <si>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</si>
  <si>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</si>
  <si>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</si>
  <si>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</si>
  <si>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</si>
  <si>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</si>
  <si>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</si>
  <si>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</si>
  <si>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</si>
  <si>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</si>
  <si>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</si>
  <si>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</si>
  <si>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</si>
  <si>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</si>
  <si>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</si>
  <si>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</si>
  <si>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</si>
  <si>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</si>
  <si>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</si>
  <si>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</si>
  <si>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</si>
  <si>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</si>
  <si>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</si>
  <si>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</si>
  <si>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</si>
  <si>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</si>
  <si>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</si>
  <si>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</si>
  <si>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</si>
  <si>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</si>
  <si>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</si>
  <si>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</si>
  <si>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</si>
  <si>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</si>
  <si>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</si>
  <si>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</si>
  <si>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</si>
  <si>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</si>
  <si>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</si>
  <si>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</si>
  <si>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</si>
  <si>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</si>
  <si>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</si>
  <si>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</si>
  <si>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</si>
  <si>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</si>
  <si>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</si>
  <si>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</si>
  <si>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</si>
  <si>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</si>
  <si>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</si>
  <si>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</si>
  <si>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</si>
  <si>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</si>
  <si>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</si>
  <si>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</si>
  <si>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</si>
  <si>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</si>
  <si>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</si>
  <si>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</si>
  <si>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</si>
  <si>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</si>
  <si>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</si>
  <si>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</si>
  <si>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</si>
  <si>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</si>
  <si>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</si>
  <si>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</si>
  <si>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</si>
  <si>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</si>
  <si>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</si>
  <si>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</si>
  <si>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</si>
  <si>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</si>
  <si>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</si>
  <si>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</si>
  <si>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</si>
  <si>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</si>
  <si>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</si>
  <si>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</si>
  <si>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</si>
  <si>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</si>
  <si>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</si>
  <si>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</si>
  <si>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</si>
  <si>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</si>
  <si>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</si>
  <si>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</si>
  <si>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</si>
  <si>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</si>
  <si>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</si>
  <si>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</si>
  <si>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</si>
  <si>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</si>
  <si>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</si>
  <si>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</si>
  <si>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</si>
  <si>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</si>
  <si>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</si>
  <si>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</si>
  <si>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</si>
  <si>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</si>
  <si>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</si>
  <si>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</si>
  <si>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</si>
  <si>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</si>
  <si>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</si>
  <si>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</si>
  <si>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</si>
  <si>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</si>
  <si>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</si>
  <si>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</si>
  <si>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</si>
  <si>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</si>
  <si>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</si>
  <si>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</si>
  <si>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</si>
  <si>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</si>
  <si>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</si>
  <si>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</si>
  <si>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</si>
  <si>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</si>
  <si>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</si>
  <si>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</si>
  <si>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</si>
  <si>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</si>
  <si>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</si>
  <si>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</si>
  <si>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</si>
  <si>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</si>
  <si>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</si>
  <si>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</si>
  <si>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</si>
  <si>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</si>
  <si>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</si>
  <si>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</si>
  <si>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</si>
  <si>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</si>
  <si>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</si>
  <si>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</si>
  <si>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</si>
  <si>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</si>
  <si>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</si>
  <si>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</si>
  <si>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</si>
  <si>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</si>
  <si>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</si>
  <si>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</si>
  <si>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</si>
  <si>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</si>
  <si>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</si>
  <si>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</si>
  <si>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</si>
  <si>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</si>
  <si>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</si>
  <si>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</si>
  <si>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</si>
  <si>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</si>
  <si>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</si>
  <si>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</si>
  <si>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</si>
  <si>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</si>
  <si>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</si>
  <si>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</si>
  <si>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</si>
  <si>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</si>
  <si>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</si>
  <si>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</si>
  <si>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</si>
  <si>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</si>
  <si>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</si>
  <si>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</si>
  <si>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</si>
  <si>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</si>
  <si>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</si>
  <si>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</si>
  <si>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</si>
  <si>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</si>
  <si>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</si>
  <si>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</si>
  <si>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</si>
  <si>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</si>
  <si>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</si>
  <si>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</si>
  <si>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</si>
  <si>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</si>
  <si>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</si>
  <si>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</si>
  <si>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</si>
  <si>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</si>
  <si>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</si>
  <si>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</si>
  <si>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</si>
  <si>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</si>
  <si>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</si>
  <si>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</si>
  <si>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</si>
  <si>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</si>
  <si>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</si>
  <si>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</si>
  <si>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</si>
  <si>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</si>
  <si>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</si>
  <si>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</si>
  <si>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</si>
  <si>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</si>
  <si>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</si>
  <si>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</si>
  <si>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</si>
  <si>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</si>
  <si>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</si>
  <si>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</si>
  <si>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</si>
  <si>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</si>
  <si>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</si>
  <si>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</si>
  <si>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</si>
  <si>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</si>
  <si>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</si>
  <si>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</si>
  <si>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</si>
  <si>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</si>
  <si>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</si>
  <si>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</si>
  <si>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</si>
  <si>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</si>
  <si>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</si>
  <si>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</si>
  <si>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</si>
  <si>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</si>
  <si>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</si>
  <si>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</si>
  <si>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</si>
  <si>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</si>
  <si>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</si>
  <si>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</si>
  <si>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</si>
  <si>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</si>
  <si>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</si>
  <si>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</si>
  <si>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</si>
  <si>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</si>
  <si>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</si>
  <si>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</si>
  <si>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</si>
  <si>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</si>
  <si>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</si>
  <si>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</si>
  <si>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</si>
  <si>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</si>
  <si>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</si>
  <si>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</si>
  <si>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</si>
  <si>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</si>
  <si>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</si>
  <si>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</si>
  <si>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</si>
  <si>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</si>
  <si>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</si>
  <si>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</si>
  <si>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</si>
  <si>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</si>
  <si>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</si>
  <si>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</si>
  <si>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</si>
  <si>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</si>
  <si>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</si>
  <si>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</si>
  <si>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</si>
  <si>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</si>
  <si>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</si>
  <si>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</si>
  <si>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</si>
  <si>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</si>
  <si>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</si>
  <si>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</si>
  <si>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</si>
  <si>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</si>
  <si>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</si>
  <si>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</si>
  <si>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</si>
  <si>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</si>
  <si>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</si>
  <si>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</si>
  <si>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</si>
  <si>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</si>
  <si>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</si>
  <si>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</si>
  <si>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</si>
  <si>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</si>
  <si>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</si>
  <si>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</si>
  <si>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</si>
  <si>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</si>
  <si>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</si>
  <si>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</si>
  <si>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</si>
  <si>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</si>
  <si>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</si>
  <si>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</si>
  <si>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</si>
  <si>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</si>
  <si>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</si>
  <si>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</si>
  <si>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</si>
  <si>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</si>
  <si>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</si>
  <si>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</si>
  <si>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</si>
  <si>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</si>
  <si>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</si>
  <si>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</si>
  <si>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</si>
  <si>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</si>
  <si>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</si>
  <si>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</si>
  <si>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</si>
  <si>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</si>
  <si>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</si>
  <si>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</si>
  <si>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</si>
  <si>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</si>
  <si>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</si>
  <si>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</si>
  <si>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</si>
  <si>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</si>
  <si>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</si>
  <si>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</si>
  <si>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</si>
  <si>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</si>
  <si>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</si>
  <si>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</si>
  <si>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</si>
  <si>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</si>
  <si>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</si>
  <si>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</si>
  <si>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</si>
  <si>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</si>
  <si>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</si>
  <si>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</si>
  <si>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</si>
  <si>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</si>
  <si>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</si>
  <si>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</si>
  <si>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</si>
  <si>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</si>
  <si>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</si>
  <si>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</si>
  <si>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</si>
  <si>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</si>
  <si>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</si>
  <si>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</si>
  <si>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</si>
  <si>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</si>
  <si>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</si>
  <si>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</si>
  <si>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</si>
  <si>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</si>
  <si>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</si>
  <si>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</si>
  <si>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</si>
  <si>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</si>
  <si>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</si>
  <si>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</si>
  <si>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</si>
  <si>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</si>
  <si>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</si>
  <si>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</si>
  <si>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</si>
  <si>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</si>
  <si>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</si>
  <si>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</si>
  <si>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</si>
  <si>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</si>
  <si>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</si>
  <si>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</si>
  <si>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</si>
  <si>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</si>
  <si>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</si>
  <si>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</si>
  <si>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</si>
  <si>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</si>
  <si>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</si>
  <si>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</si>
  <si>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</si>
  <si>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</si>
  <si>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</si>
  <si>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</si>
  <si>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</si>
  <si>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</si>
  <si>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</si>
  <si>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</si>
  <si>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</si>
  <si>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</si>
  <si>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</si>
  <si>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</si>
  <si>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</si>
  <si>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</si>
  <si>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</si>
  <si>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</si>
  <si>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</si>
  <si>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</si>
  <si>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</si>
  <si>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</si>
  <si>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</si>
  <si>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</si>
  <si>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</si>
  <si>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</si>
  <si>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</si>
  <si>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</si>
  <si>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</si>
  <si>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</si>
  <si>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</si>
  <si>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</si>
  <si>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</si>
  <si>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</si>
  <si>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</si>
  <si>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</si>
  <si>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</si>
  <si>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</si>
  <si>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</si>
  <si>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</si>
  <si>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</si>
  <si>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</si>
  <si>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</si>
  <si>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</si>
  <si>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</si>
  <si>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</si>
  <si>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</si>
  <si>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</si>
  <si>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</si>
  <si>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</si>
  <si>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</si>
  <si>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</si>
  <si>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</si>
  <si>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</si>
  <si>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</si>
  <si>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</si>
  <si>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</si>
  <si>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</si>
  <si>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</si>
  <si>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</si>
  <si>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</si>
  <si>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</si>
  <si>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</si>
  <si>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</si>
  <si>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</si>
  <si>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</si>
  <si>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</si>
  <si>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</si>
  <si>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</si>
  <si>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</si>
  <si>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</si>
  <si>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</si>
  <si>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</si>
  <si>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</si>
  <si>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</si>
  <si>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</si>
  <si>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</si>
  <si>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</si>
  <si>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</si>
  <si>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</si>
  <si>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</si>
  <si>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</si>
  <si>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</si>
  <si>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</si>
  <si>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</si>
  <si>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</si>
  <si>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</si>
  <si>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</si>
  <si>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</si>
  <si>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</si>
  <si>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</si>
  <si>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</si>
  <si>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</si>
  <si>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</si>
  <si>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</si>
  <si>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</si>
  <si>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</si>
  <si>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</si>
  <si>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</si>
  <si>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</si>
  <si>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</si>
  <si>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</si>
  <si>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</si>
  <si>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</si>
  <si>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</si>
  <si>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</si>
  <si>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</si>
  <si>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</si>
  <si>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</si>
  <si>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</si>
  <si>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</si>
  <si>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</si>
  <si>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</si>
  <si>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</si>
  <si>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</si>
  <si>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</si>
  <si>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</si>
  <si>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</si>
  <si>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</si>
  <si>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</si>
  <si>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</si>
  <si>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</si>
  <si>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</si>
  <si>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</si>
  <si>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</si>
  <si>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</si>
  <si>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</si>
  <si>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</si>
  <si>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</si>
  <si>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</si>
  <si>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</si>
  <si>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</si>
  <si>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</si>
  <si>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</si>
  <si>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</si>
  <si>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</si>
  <si>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</si>
  <si>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</si>
  <si>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</si>
  <si>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</si>
  <si>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</si>
  <si>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</si>
  <si>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</si>
  <si>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</si>
  <si>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</si>
  <si>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</si>
  <si>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</si>
  <si>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</si>
  <si>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</si>
  <si>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</si>
  <si>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</si>
  <si>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</si>
  <si>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</si>
  <si>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</si>
  <si>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</si>
  <si>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</si>
  <si>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</si>
  <si>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</si>
  <si>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</si>
  <si>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</si>
  <si>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</si>
  <si>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</si>
  <si>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</si>
  <si>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</si>
  <si>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</si>
  <si>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</si>
  <si>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</si>
  <si>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</si>
  <si>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</si>
  <si>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</si>
  <si>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</si>
  <si>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</si>
  <si>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</si>
  <si>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</si>
  <si>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</si>
  <si>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</si>
  <si>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</si>
  <si>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</si>
  <si>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</si>
  <si>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</si>
  <si>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</si>
  <si>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</si>
  <si>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</si>
  <si>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</si>
  <si>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</si>
  <si>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</si>
  <si>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</si>
  <si>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</si>
  <si>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</si>
  <si>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</si>
  <si>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</si>
  <si>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</si>
  <si>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</si>
  <si>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</si>
  <si>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</si>
  <si>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</si>
  <si>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</si>
  <si>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</si>
  <si>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</si>
  <si>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</si>
  <si>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</si>
  <si>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</si>
  <si>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</si>
  <si>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</si>
  <si>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</si>
  <si>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</si>
  <si>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</si>
  <si>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</si>
  <si>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</si>
  <si>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</si>
  <si>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</si>
  <si>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</si>
  <si>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</si>
  <si>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</si>
  <si>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</si>
  <si>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</si>
  <si>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</si>
  <si>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</si>
  <si>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</si>
  <si>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</si>
  <si>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</si>
  <si>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</si>
  <si>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</si>
  <si>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</si>
  <si>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</si>
  <si>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</si>
  <si>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</si>
  <si>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</si>
  <si>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</si>
  <si>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</si>
  <si>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</si>
  <si>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</si>
  <si>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</si>
  <si>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</si>
  <si>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</si>
  <si>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</si>
  <si>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</si>
  <si>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</si>
  <si>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</si>
  <si>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</si>
  <si>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</si>
  <si>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</si>
  <si>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</si>
  <si>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</si>
  <si>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</si>
  <si>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</si>
  <si>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</si>
  <si>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</si>
  <si>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</si>
  <si>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</si>
  <si>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</si>
  <si>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</si>
  <si>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</si>
  <si>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</si>
  <si>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</si>
  <si>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</si>
  <si>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</si>
  <si>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</si>
  <si>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</si>
  <si>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</si>
  <si>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</si>
  <si>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</si>
  <si>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</si>
  <si>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</si>
  <si>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</si>
  <si>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</si>
  <si>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</si>
  <si>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</si>
  <si>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</si>
  <si>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</si>
  <si>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</si>
  <si>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</si>
  <si>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</si>
  <si>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</si>
  <si>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</si>
  <si>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</si>
  <si>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</si>
  <si>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</si>
  <si>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</si>
  <si>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</si>
  <si>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</si>
  <si>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</si>
  <si>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</si>
  <si>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</si>
  <si>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</si>
  <si>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</si>
  <si>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</si>
  <si>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</si>
  <si>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</si>
  <si>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</si>
  <si>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</si>
  <si>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</si>
  <si>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</si>
  <si>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</si>
  <si>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</si>
  <si>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</si>
  <si>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</si>
  <si>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</si>
  <si>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</si>
  <si>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</si>
  <si>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</si>
  <si>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</si>
  <si>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</si>
  <si>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</si>
  <si>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</si>
  <si>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</si>
  <si>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</si>
  <si>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</si>
  <si>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</si>
  <si>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</si>
  <si>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</si>
  <si>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</si>
  <si>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</si>
  <si>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</si>
  <si>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</si>
  <si>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</si>
  <si>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</si>
  <si>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</si>
  <si>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</si>
  <si>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</si>
  <si>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</si>
  <si>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</si>
  <si>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</si>
  <si>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</si>
  <si>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</si>
  <si>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</si>
  <si>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</si>
  <si>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</si>
  <si>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</si>
  <si>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</si>
  <si>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</si>
  <si>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</si>
  <si>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</si>
  <si>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</si>
  <si>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</si>
  <si>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</si>
  <si>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</si>
  <si>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</si>
  <si>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</si>
  <si>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</si>
  <si>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</si>
  <si>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</si>
  <si>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</si>
  <si>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</si>
  <si>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</si>
  <si>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</si>
  <si>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</si>
  <si>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</si>
  <si>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</si>
  <si>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</si>
  <si>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</si>
  <si>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</si>
  <si>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</si>
  <si>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</si>
  <si>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</si>
  <si>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</si>
  <si>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</si>
  <si>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</si>
  <si>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</si>
  <si>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</si>
  <si>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</si>
  <si>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</si>
  <si>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</si>
  <si>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</si>
  <si>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</si>
  <si>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</si>
  <si>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</si>
  <si>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</si>
  <si>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</si>
  <si>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</si>
  <si>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</si>
  <si>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</si>
  <si>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</si>
  <si>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</si>
  <si>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</si>
  <si>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</si>
  <si>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</si>
  <si>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</si>
  <si>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</si>
  <si>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</si>
  <si>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</si>
  <si>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</si>
  <si>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</si>
  <si>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</si>
  <si>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</si>
  <si>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</si>
  <si>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</si>
  <si>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</si>
  <si>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</si>
  <si>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</si>
  <si>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</si>
  <si>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</si>
  <si>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</si>
  <si>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</si>
  <si>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</si>
  <si>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</si>
  <si>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</si>
  <si>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</si>
  <si>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</si>
  <si>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</si>
  <si>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</si>
  <si>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</si>
  <si>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</si>
  <si>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</si>
  <si>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</si>
  <si>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</si>
  <si>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</si>
  <si>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</si>
  <si>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</si>
  <si>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</si>
  <si>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</si>
  <si>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</si>
  <si>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</si>
  <si>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</si>
  <si>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</si>
  <si>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</si>
  <si>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</si>
  <si>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</si>
  <si>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</si>
  <si>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</si>
  <si>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</si>
  <si>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</si>
  <si>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</si>
  <si>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</si>
  <si>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</si>
  <si>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</si>
  <si>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</si>
  <si>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</si>
  <si>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</si>
  <si>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</si>
  <si>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</si>
  <si>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</si>
  <si>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</si>
  <si>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</si>
  <si>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</si>
  <si>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</si>
  <si>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</si>
  <si>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</si>
  <si>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</si>
  <si>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</si>
  <si>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</si>
  <si>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</si>
  <si>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</si>
  <si>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</si>
  <si>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</si>
  <si>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</si>
  <si>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</si>
  <si>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</si>
  <si>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</si>
  <si>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</si>
  <si>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</si>
  <si>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</si>
  <si>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</si>
  <si>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</si>
  <si>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</si>
  <si>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</si>
  <si>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</si>
  <si>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</si>
  <si>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</si>
  <si>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</si>
  <si>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</si>
  <si>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</si>
  <si>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</si>
  <si>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</si>
  <si>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</si>
  <si>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</si>
  <si>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</si>
  <si>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</si>
  <si>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</si>
  <si>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</si>
  <si>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</si>
  <si>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</si>
  <si>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</si>
  <si>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</si>
  <si>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</si>
  <si>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</si>
  <si>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</si>
  <si>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</si>
  <si>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</si>
  <si>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</si>
  <si>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</si>
  <si>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</si>
  <si>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</si>
  <si>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</si>
  <si>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</si>
  <si>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</si>
  <si>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</si>
  <si>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</si>
  <si>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</si>
  <si>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</si>
  <si>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</si>
  <si>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</si>
  <si>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</si>
  <si>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</si>
  <si>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</si>
  <si>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</si>
  <si>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</si>
  <si>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</si>
  <si>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</si>
  <si>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</si>
  <si>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</si>
  <si>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</si>
  <si>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</si>
  <si>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</si>
  <si>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</si>
  <si>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</si>
  <si>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</si>
  <si>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</si>
  <si>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</si>
  <si>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</si>
  <si>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</si>
  <si>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</si>
  <si>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</si>
  <si>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</si>
  <si>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</si>
  <si>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</si>
  <si>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</si>
  <si>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</si>
  <si>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</si>
  <si>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</si>
  <si>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</si>
  <si>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</si>
  <si>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</si>
  <si>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</si>
  <si>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</si>
  <si>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</si>
  <si>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</si>
  <si>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</si>
  <si>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</si>
  <si>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</si>
  <si>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</si>
  <si>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</si>
  <si>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</si>
  <si>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</si>
  <si>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</si>
  <si>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</si>
  <si>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</si>
  <si>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</si>
  <si>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</si>
  <si>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</si>
  <si>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</si>
  <si>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</si>
  <si>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</si>
  <si>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</si>
  <si>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</si>
  <si>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</si>
  <si>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</si>
  <si>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</si>
  <si>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</si>
  <si>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</si>
  <si>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</si>
  <si>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</si>
  <si>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</si>
  <si>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</si>
  <si>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</si>
  <si>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</si>
  <si>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</si>
  <si>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</si>
  <si>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</si>
  <si>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</si>
  <si>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</si>
  <si>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</si>
  <si>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</si>
  <si>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</si>
  <si>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</si>
  <si>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</si>
  <si>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</si>
  <si>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</si>
  <si>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</si>
  <si>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</si>
  <si>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</si>
  <si>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</si>
  <si>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</si>
  <si>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</si>
  <si>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</si>
  <si>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</si>
  <si>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</si>
  <si>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</si>
  <si>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</si>
  <si>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</si>
  <si>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</si>
  <si>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</si>
  <si>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</si>
  <si>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</si>
  <si>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</si>
  <si>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</si>
  <si>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</si>
  <si>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</si>
  <si>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</si>
  <si>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</si>
  <si>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</si>
  <si>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</si>
  <si>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</si>
  <si>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</si>
  <si>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</si>
  <si>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</si>
  <si>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</si>
  <si>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</si>
  <si>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</si>
  <si>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</si>
  <si>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</si>
  <si>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</si>
  <si>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</si>
  <si>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</si>
  <si>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</si>
  <si>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</si>
  <si>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</si>
  <si>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</si>
  <si>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</si>
  <si>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</si>
  <si>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</si>
  <si>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</si>
  <si>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</si>
  <si>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</si>
  <si>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</si>
  <si>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</si>
  <si>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</si>
  <si>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</si>
  <si>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</si>
  <si>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</si>
  <si>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</si>
  <si>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</si>
  <si>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</si>
  <si>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</si>
  <si>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</si>
  <si>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</si>
  <si>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</si>
  <si>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</si>
  <si>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</si>
  <si>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</si>
  <si>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</si>
  <si>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</si>
  <si>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</si>
  <si>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</si>
  <si>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</si>
  <si>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</si>
  <si>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</si>
  <si>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</si>
  <si>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</si>
  <si>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</si>
  <si>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</si>
  <si>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</si>
  <si>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</si>
  <si>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</si>
  <si>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</si>
  <si>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</si>
  <si>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</si>
  <si>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</si>
  <si>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</si>
  <si>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</si>
  <si>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</si>
  <si>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</si>
  <si>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</si>
  <si>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</si>
  <si>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</si>
  <si>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</si>
  <si>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</si>
  <si>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</si>
  <si>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</si>
  <si>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</si>
  <si>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</si>
  <si>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</si>
  <si>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</si>
  <si>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</si>
  <si>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</si>
  <si>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</si>
  <si>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</si>
  <si>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</si>
  <si>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</si>
  <si>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</si>
  <si>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</si>
  <si>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</si>
  <si>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</si>
  <si>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</si>
  <si>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</si>
  <si>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</si>
  <si>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</si>
  <si>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</si>
  <si>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</si>
  <si>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</si>
  <si>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</si>
  <si>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</si>
  <si>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</si>
  <si>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</si>
  <si>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</si>
  <si>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</si>
  <si>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</si>
  <si>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</si>
  <si>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</si>
  <si>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</si>
  <si>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</si>
  <si>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</si>
  <si>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</si>
  <si>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</si>
  <si>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</si>
  <si>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</si>
  <si>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</si>
  <si>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</si>
  <si>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</si>
  <si>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</si>
  <si>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</si>
  <si>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</si>
  <si>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</si>
  <si>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</si>
  <si>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</si>
  <si>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</si>
  <si>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</si>
  <si>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</si>
  <si>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</si>
  <si>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</si>
  <si>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</si>
  <si>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</si>
  <si>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</si>
  <si>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</si>
  <si>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</si>
  <si>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</si>
  <si>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</si>
  <si>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</si>
  <si>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</si>
  <si>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</si>
  <si>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</si>
  <si>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</si>
  <si>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</si>
  <si>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</si>
  <si>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</si>
  <si>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</si>
  <si>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</si>
  <si>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</si>
  <si>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</si>
  <si>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</si>
  <si>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</si>
  <si>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</si>
  <si>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</si>
  <si>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</si>
  <si>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</si>
  <si>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</si>
  <si>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</si>
  <si>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</si>
  <si>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</si>
  <si>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</si>
  <si>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</si>
  <si>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</si>
  <si>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</si>
  <si>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</si>
  <si>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</si>
  <si>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</si>
  <si>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</si>
  <si>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</si>
  <si>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</si>
  <si>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</si>
  <si>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</si>
  <si>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</si>
  <si>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</si>
  <si>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</si>
  <si>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</si>
  <si>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</si>
  <si>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</si>
  <si>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</si>
  <si>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</si>
  <si>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</si>
  <si>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</si>
  <si>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</si>
  <si>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</si>
  <si>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</si>
  <si>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</si>
  <si>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</si>
  <si>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</si>
  <si>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</si>
  <si>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</si>
  <si>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</si>
  <si>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</si>
  <si>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</si>
  <si>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</si>
  <si>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</si>
  <si>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</si>
  <si>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</si>
  <si>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</si>
  <si>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</si>
  <si>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</si>
  <si>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</si>
  <si>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</si>
  <si>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</si>
  <si>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</si>
  <si>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</si>
  <si>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</si>
  <si>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</si>
  <si>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</si>
  <si>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</si>
  <si>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</si>
  <si>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</si>
  <si>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</si>
  <si>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</si>
  <si>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</si>
  <si>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</si>
  <si>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</si>
  <si>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</si>
  <si>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</si>
  <si>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</si>
  <si>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</si>
  <si>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</si>
  <si>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</si>
  <si>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</si>
  <si>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</si>
  <si>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</si>
  <si>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</si>
  <si>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</si>
  <si>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</si>
  <si>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</si>
  <si>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</si>
  <si>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</si>
  <si>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</si>
  <si>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</si>
  <si>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</si>
  <si>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</si>
  <si>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</si>
  <si>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</si>
  <si>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</si>
  <si>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</si>
  <si>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</si>
  <si>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</si>
  <si>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</si>
  <si>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</si>
  <si>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</si>
  <si>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</si>
  <si>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</si>
  <si>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</si>
  <si>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</si>
  <si>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</si>
  <si>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</si>
  <si>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</si>
  <si>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</si>
  <si>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</si>
  <si>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</si>
  <si>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</si>
  <si>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</si>
  <si>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</si>
  <si>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</si>
  <si>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</si>
  <si>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</si>
  <si>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</si>
  <si>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</si>
  <si>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</si>
  <si>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</si>
  <si>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</si>
  <si>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</si>
  <si>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</si>
  <si>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</si>
  <si>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</si>
  <si>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</si>
  <si>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</si>
  <si>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</si>
  <si>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</si>
  <si>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</si>
  <si>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</si>
  <si>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</si>
  <si>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</si>
  <si>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</si>
  <si>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</si>
  <si>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</si>
  <si>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</si>
  <si>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</si>
  <si>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</si>
  <si>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</si>
  <si>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</si>
  <si>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</si>
  <si>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</si>
  <si>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</si>
  <si>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</si>
  <si>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</si>
  <si>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</si>
  <si>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</si>
  <si>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</si>
  <si>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</si>
  <si>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</si>
  <si>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</si>
  <si>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</si>
  <si>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</si>
  <si>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</si>
  <si>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</si>
  <si>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</si>
  <si>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</si>
  <si>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</si>
  <si>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</si>
  <si>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</si>
  <si>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</si>
  <si>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</si>
  <si>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</si>
  <si>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</si>
  <si>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</si>
  <si>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</si>
  <si>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</si>
  <si>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</si>
  <si>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</si>
  <si>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</si>
  <si>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</si>
  <si>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</si>
  <si>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</si>
  <si>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</si>
  <si>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</si>
  <si>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</si>
  <si>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</si>
  <si>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</si>
  <si>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</si>
  <si>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</si>
  <si>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</si>
  <si>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</si>
  <si>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</si>
  <si>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</si>
  <si>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</si>
  <si>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</si>
  <si>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</si>
  <si>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</si>
  <si>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</si>
  <si>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</si>
  <si>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</si>
  <si>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</si>
  <si>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</si>
  <si>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</si>
  <si>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</si>
  <si>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</si>
  <si>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</si>
  <si>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</si>
  <si>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</si>
  <si>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</si>
  <si>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</si>
  <si>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</si>
  <si>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</si>
  <si>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</si>
  <si>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</si>
  <si>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</si>
  <si>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</si>
  <si>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</si>
  <si>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</si>
  <si>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</si>
  <si>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</si>
  <si>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</si>
  <si>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</si>
  <si>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</si>
  <si>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</si>
  <si>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</si>
  <si>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</si>
  <si>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</si>
  <si>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</si>
  <si>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</si>
  <si>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</si>
  <si>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</si>
  <si>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</si>
  <si>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</si>
  <si>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</si>
  <si>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</si>
  <si>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</si>
  <si>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</si>
  <si>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</si>
  <si>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</si>
  <si>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</si>
  <si>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</si>
  <si>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</si>
  <si>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</si>
  <si>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</si>
  <si>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</si>
  <si>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</si>
  <si>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</si>
  <si>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</si>
  <si>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</si>
  <si>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</si>
  <si>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</si>
  <si>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</si>
  <si>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</si>
  <si>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</si>
  <si>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</si>
  <si>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</si>
  <si>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</si>
  <si>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</si>
  <si>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</si>
  <si>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</si>
  <si>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</si>
  <si>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</si>
  <si>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</si>
  <si>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</si>
  <si>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</si>
  <si>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</si>
  <si>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</si>
  <si>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</si>
  <si>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</si>
  <si>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</si>
  <si>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</si>
  <si>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</si>
  <si>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</si>
  <si>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</si>
  <si>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</si>
  <si>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</si>
  <si>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</si>
  <si>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</si>
  <si>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</si>
  <si>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</si>
  <si>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</si>
  <si>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</si>
  <si>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</si>
  <si>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</si>
  <si>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</si>
  <si>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</si>
  <si>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</si>
  <si>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</si>
  <si>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</si>
  <si>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</si>
  <si>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</si>
  <si>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</si>
  <si>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</si>
  <si>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</si>
  <si>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</si>
  <si>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</si>
  <si>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</si>
  <si>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</si>
  <si>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</si>
  <si>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</si>
  <si>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</si>
  <si>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</si>
  <si>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</si>
  <si>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</si>
  <si>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</si>
  <si>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</si>
  <si>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</si>
  <si>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</si>
  <si>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</si>
  <si>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</si>
  <si>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</si>
  <si>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</si>
  <si>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</si>
  <si>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</si>
  <si>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</si>
  <si>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</si>
  <si>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</si>
  <si>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</si>
  <si>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</si>
  <si>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</si>
  <si>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</si>
  <si>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</si>
  <si>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</si>
  <si>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</si>
  <si>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</si>
  <si>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</si>
  <si>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</si>
  <si>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</si>
  <si>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</si>
  <si>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</si>
  <si>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</si>
  <si>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</si>
  <si>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</si>
  <si>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</si>
  <si>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</si>
  <si>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</si>
  <si>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</si>
  <si>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</si>
  <si>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</si>
  <si>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</si>
  <si>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</si>
  <si>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</si>
  <si>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</si>
  <si>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</si>
  <si>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</si>
  <si>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</si>
  <si>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</si>
  <si>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</si>
  <si>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</si>
  <si>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</si>
  <si>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</si>
  <si>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</si>
  <si>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</si>
  <si>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</si>
  <si>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</si>
  <si>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</si>
  <si>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</si>
  <si>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</si>
  <si>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</si>
  <si>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</si>
  <si>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</si>
  <si>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</si>
  <si>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</si>
  <si>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</si>
  <si>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</si>
  <si>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</si>
  <si>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</si>
  <si>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</si>
  <si>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</si>
  <si>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</si>
  <si>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</si>
  <si>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</si>
  <si>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</si>
  <si>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</si>
  <si>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</si>
  <si>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</si>
  <si>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</si>
  <si>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</si>
  <si>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</si>
  <si>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</si>
  <si>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</si>
  <si>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</si>
  <si>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</si>
  <si>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</si>
  <si>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</si>
  <si>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</si>
  <si>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</si>
  <si>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</si>
  <si>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</si>
  <si>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</si>
  <si>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</si>
  <si>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</si>
  <si>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</si>
  <si>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</si>
  <si>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</si>
  <si>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</si>
  <si>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</si>
  <si>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</si>
  <si>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</si>
  <si>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</si>
  <si>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</si>
  <si>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</si>
  <si>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</si>
  <si>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</si>
  <si>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</si>
  <si>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</si>
  <si>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</si>
  <si>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</si>
  <si>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</si>
  <si>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</si>
  <si>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</si>
  <si>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</si>
  <si>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</si>
  <si>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</si>
  <si>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</si>
  <si>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</si>
  <si>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</si>
  <si>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</si>
  <si>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</si>
  <si>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</si>
  <si>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</si>
  <si>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</si>
  <si>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</si>
  <si>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</si>
  <si>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</si>
  <si>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</si>
  <si>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</si>
  <si>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</si>
  <si>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</si>
  <si>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</si>
  <si>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</si>
  <si>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</si>
  <si>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</si>
  <si>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</si>
  <si>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</si>
  <si>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</si>
  <si>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</si>
  <si>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</si>
  <si>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</si>
  <si>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</si>
  <si>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</si>
  <si>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</si>
  <si>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</si>
  <si>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</si>
  <si>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</si>
  <si>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</si>
  <si>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</si>
  <si>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</si>
  <si>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</si>
  <si>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</si>
  <si>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</si>
  <si>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</si>
  <si>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</si>
  <si>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</si>
  <si>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</si>
  <si>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</si>
  <si>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</si>
  <si>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</si>
  <si>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</si>
  <si>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</si>
  <si>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</si>
  <si>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</si>
  <si>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</si>
  <si>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</si>
  <si>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</si>
  <si>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</si>
  <si>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</si>
  <si>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</si>
  <si>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</si>
  <si>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</si>
  <si>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</si>
  <si>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</si>
  <si>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</si>
  <si>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</si>
  <si>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</si>
  <si>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</si>
  <si>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</si>
  <si>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</si>
  <si>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</si>
  <si>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</si>
  <si>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</si>
  <si>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</si>
  <si>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</si>
  <si>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</si>
  <si>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</si>
  <si>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</si>
  <si>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</si>
  <si>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</si>
  <si>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</si>
  <si>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</si>
  <si>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</si>
  <si>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</si>
  <si>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</si>
  <si>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</si>
  <si>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</si>
  <si>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</si>
  <si>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</si>
  <si>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</si>
  <si>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</si>
  <si>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</si>
  <si>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</si>
  <si>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</si>
  <si>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</si>
  <si>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</si>
  <si>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</si>
  <si>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</si>
  <si>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</si>
  <si>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</si>
  <si>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</si>
  <si>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</si>
  <si>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</si>
  <si>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</si>
  <si>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</si>
  <si>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</si>
  <si>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</si>
  <si>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</si>
  <si>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</si>
  <si>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</si>
  <si>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</si>
  <si>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</si>
  <si>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</si>
  <si>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</si>
  <si>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</si>
  <si>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</si>
  <si>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</si>
  <si>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</si>
  <si>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</si>
  <si>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</si>
  <si>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</si>
  <si>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</si>
  <si>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</si>
  <si>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</si>
  <si>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</si>
  <si>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</si>
  <si>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</si>
  <si>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</si>
  <si>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</si>
  <si>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</si>
  <si>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</si>
  <si>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</si>
  <si>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</si>
  <si>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</si>
  <si>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</si>
  <si>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</si>
  <si>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</si>
  <si>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</si>
  <si>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</si>
  <si>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</si>
  <si>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</si>
  <si>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</si>
  <si>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</si>
  <si>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</si>
  <si>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</si>
  <si>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</si>
  <si>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</si>
  <si>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</si>
  <si>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</si>
  <si>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</si>
  <si>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</si>
  <si>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</si>
  <si>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</si>
  <si>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</si>
  <si>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</si>
  <si>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</si>
  <si>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</si>
  <si>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</si>
  <si>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</si>
  <si>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</si>
  <si>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</si>
  <si>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</si>
  <si>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</si>
  <si>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</si>
  <si>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</si>
  <si>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</si>
  <si>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</si>
  <si>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</si>
  <si>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</si>
  <si>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</si>
  <si>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</si>
  <si>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</si>
  <si>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</si>
  <si>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</si>
  <si>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</si>
  <si>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</si>
  <si>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</si>
  <si>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</si>
  <si>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</si>
  <si>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</si>
  <si>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</si>
  <si>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</si>
  <si>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</si>
  <si>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</si>
  <si>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</si>
  <si>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</si>
  <si>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</si>
  <si>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</si>
  <si>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</si>
  <si>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</si>
  <si>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</si>
  <si>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</si>
  <si>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</si>
  <si>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</si>
  <si>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</si>
  <si>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</si>
  <si>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</si>
  <si>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</si>
  <si>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</si>
  <si>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</si>
  <si>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</si>
  <si>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</si>
  <si>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</si>
  <si>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</si>
  <si>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</si>
  <si>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</si>
  <si>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</si>
  <si>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</si>
  <si>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</si>
  <si>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</si>
  <si>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</si>
  <si>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</si>
  <si>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</si>
  <si>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</si>
  <si>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</si>
  <si>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</si>
  <si>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</si>
  <si>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</si>
  <si>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</si>
  <si>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</si>
  <si>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</si>
  <si>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</si>
  <si>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</si>
  <si>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</si>
  <si>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</si>
  <si>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</si>
  <si>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</si>
  <si>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</si>
  <si>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</si>
  <si>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</si>
  <si>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</si>
  <si>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</si>
  <si>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</si>
  <si>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</si>
  <si>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</si>
  <si>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</si>
  <si>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</si>
  <si>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</si>
  <si>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</si>
  <si>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</si>
  <si>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</si>
  <si>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</si>
  <si>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</si>
  <si>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</si>
  <si>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</si>
  <si>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</si>
  <si>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</si>
  <si>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</si>
  <si>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</si>
  <si>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</si>
  <si>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</si>
  <si>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</si>
  <si>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</si>
  <si>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</si>
  <si>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</si>
  <si>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</si>
  <si>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</si>
  <si>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</si>
  <si>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</si>
  <si>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</si>
  <si>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</si>
  <si>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</si>
  <si>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</si>
  <si>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</si>
  <si>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</si>
  <si>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</si>
  <si>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</si>
  <si>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</si>
  <si>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</si>
  <si>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</si>
  <si>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</si>
  <si>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</si>
  <si>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</si>
  <si>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</si>
  <si>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</si>
  <si>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</si>
  <si>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</si>
  <si>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</si>
  <si>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</si>
  <si>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</si>
  <si>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</si>
  <si>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</si>
  <si>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</si>
  <si>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</si>
  <si>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</si>
  <si>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</si>
  <si>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</si>
  <si>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</si>
  <si>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</si>
  <si>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</si>
  <si>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</si>
  <si>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</si>
  <si>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</si>
  <si>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</si>
  <si>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</si>
  <si>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</si>
  <si>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</si>
  <si>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</si>
  <si>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</si>
  <si>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</si>
  <si>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</si>
  <si>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</si>
  <si>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</si>
  <si>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</si>
  <si>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</si>
  <si>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</si>
  <si>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</si>
  <si>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</si>
  <si>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</si>
  <si>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</si>
  <si>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</si>
  <si>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</si>
  <si>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</si>
  <si>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</si>
  <si>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</si>
  <si>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</si>
  <si>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</si>
  <si>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</si>
  <si>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</si>
  <si>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</si>
  <si>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</si>
  <si>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</si>
  <si>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</si>
  <si>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</si>
  <si>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</si>
  <si>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</si>
  <si>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</si>
  <si>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</si>
  <si>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</si>
  <si>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</si>
  <si>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</si>
  <si>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</si>
  <si>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</si>
  <si>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</si>
  <si>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</si>
  <si>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</si>
  <si>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</si>
  <si>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</si>
  <si>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</si>
  <si>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</si>
  <si>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</si>
  <si>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</si>
  <si>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</si>
  <si>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</si>
  <si>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</si>
  <si>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</si>
  <si>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</si>
  <si>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</si>
  <si>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</si>
  <si>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</si>
  <si>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</si>
  <si>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</si>
  <si>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</si>
  <si>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</si>
  <si>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</si>
  <si>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</si>
  <si>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</si>
  <si>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</si>
  <si>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</si>
  <si>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</si>
  <si>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</si>
  <si>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</si>
  <si>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</si>
  <si>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</si>
  <si>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</si>
  <si>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</si>
  <si>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</si>
  <si>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</si>
  <si>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</si>
  <si>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</si>
  <si>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</si>
  <si>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</si>
  <si>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</si>
  <si>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</si>
  <si>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</si>
  <si>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</si>
  <si>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</si>
  <si>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</si>
  <si>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</si>
  <si>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</si>
  <si>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</si>
  <si>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</si>
  <si>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</si>
  <si>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</si>
  <si>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</si>
  <si>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</si>
  <si>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</si>
  <si>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</si>
  <si>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</si>
  <si>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</si>
  <si>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</si>
  <si>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</si>
  <si>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</si>
  <si>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</si>
  <si>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</si>
  <si>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</si>
  <si>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</si>
  <si>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</si>
  <si>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</si>
  <si>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</si>
  <si>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</si>
  <si>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</si>
  <si>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</si>
  <si>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</si>
  <si>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</si>
  <si>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</si>
  <si>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</si>
  <si>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</si>
  <si>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</si>
  <si>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</si>
  <si>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</si>
  <si>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</si>
  <si>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</si>
  <si>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</si>
  <si>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</si>
  <si>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</si>
  <si>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</si>
  <si>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</si>
  <si>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</si>
  <si>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</si>
  <si>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</si>
  <si>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</si>
  <si>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</si>
  <si>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</si>
  <si>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</si>
  <si>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</si>
  <si>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</si>
  <si>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</si>
  <si>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</si>
  <si>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</si>
  <si>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</si>
  <si>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</si>
  <si>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</si>
  <si>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</si>
  <si>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</si>
  <si>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</si>
  <si>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</si>
  <si>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</si>
  <si>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</si>
  <si>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</si>
  <si>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</si>
  <si>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</si>
  <si>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</si>
  <si>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</si>
  <si>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</si>
  <si>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</si>
  <si>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</si>
  <si>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</si>
  <si>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</si>
  <si>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</si>
  <si>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</si>
  <si>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</si>
  <si>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</si>
  <si>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</si>
  <si>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</si>
  <si>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</si>
  <si>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</si>
  <si>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</si>
  <si>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</si>
  <si>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</si>
  <si>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</si>
  <si>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</si>
  <si>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</si>
  <si>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</si>
  <si>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</si>
  <si>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</si>
  <si>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</si>
  <si>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</si>
  <si>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</si>
  <si>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</si>
  <si>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</si>
  <si>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</si>
  <si>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</si>
  <si>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</si>
  <si>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</si>
  <si>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</si>
  <si>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</si>
  <si>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</si>
  <si>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</si>
  <si>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</si>
  <si>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</si>
  <si>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</si>
  <si>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</si>
  <si>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</si>
  <si>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</si>
  <si>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</si>
  <si>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</si>
  <si>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</si>
  <si>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</si>
  <si>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</si>
  <si>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</si>
  <si>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</si>
  <si>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</si>
  <si>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</si>
  <si>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</si>
  <si>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</si>
  <si>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</si>
  <si>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</si>
  <si>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</si>
  <si>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</si>
  <si>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</si>
  <si>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</si>
  <si>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</si>
  <si>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</si>
  <si>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</si>
  <si>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</si>
  <si>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</si>
  <si>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</si>
  <si>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</si>
  <si>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</si>
  <si>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</si>
  <si>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</si>
  <si>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</si>
  <si>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</si>
  <si>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</si>
  <si>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</si>
  <si>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</si>
  <si>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</si>
  <si>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</si>
  <si>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</si>
  <si>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</si>
  <si>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</si>
  <si>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</si>
  <si>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</si>
  <si>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</si>
  <si>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</si>
  <si>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</si>
  <si>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</si>
  <si>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</si>
  <si>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</si>
  <si>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</si>
  <si>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</si>
  <si>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</si>
  <si>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</si>
  <si>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</si>
  <si>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</si>
  <si>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</si>
  <si>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</si>
  <si>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</si>
  <si>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</si>
  <si>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</si>
  <si>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</si>
  <si>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</si>
  <si>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</si>
  <si>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</si>
  <si>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</si>
  <si>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</si>
  <si>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</si>
  <si>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</si>
  <si>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</si>
  <si>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</si>
  <si>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</si>
  <si>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</si>
  <si>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</si>
  <si>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</si>
  <si>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</si>
  <si>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</si>
  <si>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</si>
  <si>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</si>
  <si>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</si>
  <si>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</si>
  <si>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</si>
  <si>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</si>
  <si>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</si>
  <si>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</si>
  <si>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</si>
  <si>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</si>
  <si>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</si>
  <si>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</si>
  <si>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</si>
  <si>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</si>
  <si>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</si>
  <si>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</si>
  <si>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</si>
  <si>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</si>
  <si>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</si>
  <si>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</si>
  <si>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</si>
  <si>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</si>
  <si>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</si>
  <si>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</si>
  <si>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</si>
  <si>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</si>
  <si>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</si>
  <si>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</si>
  <si>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</si>
  <si>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</si>
  <si>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</si>
  <si>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</si>
  <si>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</si>
  <si>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</si>
  <si>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</si>
  <si>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</si>
  <si>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</si>
  <si>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</si>
  <si>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</si>
  <si>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</si>
  <si>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</si>
  <si>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</si>
  <si>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</si>
  <si>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</si>
  <si>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</si>
  <si>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</si>
  <si>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</si>
  <si>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</si>
  <si>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</si>
  <si>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</si>
  <si>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</si>
  <si>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</si>
  <si>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</si>
  <si>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</si>
  <si>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</si>
  <si>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</si>
  <si>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</si>
  <si>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</si>
  <si>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</si>
  <si>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</si>
  <si>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</si>
  <si>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</si>
  <si>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</si>
  <si>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</si>
  <si>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</si>
  <si>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</si>
  <si>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</si>
  <si>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</si>
  <si>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</si>
  <si>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</si>
  <si>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</si>
  <si>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</si>
  <si>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</si>
  <si>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</si>
  <si>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</si>
  <si>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</si>
  <si>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</si>
  <si>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</si>
  <si>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</si>
  <si>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</si>
  <si>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</si>
  <si>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</si>
  <si>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</si>
  <si>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</si>
  <si>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</si>
  <si>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</si>
  <si>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</si>
  <si>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</si>
  <si>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</si>
  <si>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</si>
  <si>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</si>
  <si>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</si>
  <si>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</si>
  <si>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</si>
  <si>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</si>
  <si>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</si>
  <si>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</si>
  <si>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</si>
  <si>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</si>
  <si>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</si>
  <si>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</si>
  <si>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</si>
  <si>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</si>
  <si>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</si>
  <si>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</si>
  <si>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</si>
  <si>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</si>
  <si>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</si>
  <si>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</si>
  <si>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</si>
  <si>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</si>
  <si>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</si>
  <si>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</si>
  <si>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</si>
  <si>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</si>
  <si>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</si>
  <si>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</si>
  <si>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</si>
  <si>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</si>
  <si>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</si>
  <si>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</si>
  <si>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</si>
  <si>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</si>
  <si>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</si>
  <si>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</si>
  <si>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</si>
  <si>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</si>
  <si>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</si>
  <si>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</si>
  <si>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</si>
  <si>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</si>
  <si>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</si>
  <si>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</si>
  <si>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</si>
  <si>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</si>
  <si>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</si>
  <si>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</si>
  <si>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</si>
  <si>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</si>
  <si>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</si>
  <si>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</si>
  <si>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</si>
  <si>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</si>
  <si>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</si>
  <si>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</si>
  <si>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</si>
  <si>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</si>
  <si>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</si>
  <si>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</si>
  <si>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</si>
  <si>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</si>
  <si>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</si>
  <si>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</si>
  <si>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</si>
  <si>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</si>
  <si>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</si>
  <si>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</si>
  <si>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</si>
  <si>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</si>
  <si>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</si>
  <si>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</si>
  <si>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</si>
  <si>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</si>
  <si>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</si>
  <si>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</si>
  <si>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</si>
  <si>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</si>
  <si>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</si>
  <si>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</si>
  <si>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</si>
  <si>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</si>
  <si>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</si>
  <si>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</si>
  <si>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</si>
  <si>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</si>
  <si>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</si>
  <si>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</si>
  <si>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</si>
  <si>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</si>
  <si>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</si>
  <si>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</si>
  <si>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</si>
  <si>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</si>
  <si>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</si>
  <si>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</si>
  <si>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</si>
  <si>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</si>
  <si>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</si>
  <si>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</si>
  <si>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</si>
  <si>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</si>
  <si>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</si>
  <si>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</si>
  <si>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</si>
  <si>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</si>
  <si>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</si>
  <si>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</si>
  <si>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</si>
  <si>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</si>
  <si>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</si>
  <si>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</si>
  <si>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</si>
  <si>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</si>
  <si>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</si>
  <si>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</si>
  <si>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</si>
  <si>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</si>
  <si>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</si>
  <si>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</si>
  <si>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</si>
  <si>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</si>
  <si>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</si>
  <si>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</si>
  <si>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</si>
  <si>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</si>
  <si>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</si>
  <si>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</si>
  <si>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</si>
  <si>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</si>
  <si>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</si>
  <si>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</si>
  <si>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</si>
  <si>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</si>
  <si>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</si>
  <si>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</si>
  <si>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</si>
  <si>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</si>
  <si>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</si>
  <si>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</si>
  <si>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</si>
  <si>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</si>
  <si>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</si>
  <si>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</si>
  <si>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</si>
  <si>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</si>
  <si>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</si>
  <si>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</si>
  <si>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</si>
  <si>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</si>
  <si>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</si>
  <si>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</si>
  <si>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</si>
  <si>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</si>
  <si>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</si>
  <si>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</si>
  <si>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</si>
  <si>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</si>
  <si>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</si>
  <si>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</si>
  <si>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</si>
  <si>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</si>
  <si>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</si>
  <si>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</si>
  <si>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</si>
  <si>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</si>
  <si>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</si>
  <si>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</si>
  <si>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</si>
  <si>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</si>
  <si>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</si>
  <si>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</si>
  <si>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</si>
  <si>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</si>
  <si>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</si>
  <si>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</si>
  <si>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</si>
  <si>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</si>
  <si>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</si>
  <si>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</si>
  <si>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</si>
  <si>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</si>
  <si>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</si>
  <si>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</si>
  <si>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</si>
  <si>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</si>
  <si>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</si>
  <si>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</si>
  <si>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</si>
  <si>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</si>
  <si>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</si>
  <si>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</si>
  <si>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</si>
  <si>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</si>
  <si>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</si>
  <si>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</si>
  <si>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</si>
  <si>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</si>
  <si>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</si>
  <si>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</si>
  <si>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</si>
  <si>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</si>
  <si>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</si>
  <si>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</si>
  <si>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</si>
  <si>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</si>
  <si>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</si>
  <si>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</si>
  <si>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</si>
  <si>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</si>
  <si>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</si>
  <si>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</si>
  <si>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</si>
  <si>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</si>
  <si>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</si>
  <si>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</si>
  <si>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</si>
  <si>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</si>
  <si>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</si>
  <si>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</si>
  <si>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</si>
  <si>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</si>
  <si>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</si>
  <si>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</si>
  <si>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</si>
  <si>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</si>
  <si>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</si>
  <si>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</si>
  <si>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</si>
  <si>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</si>
  <si>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</si>
  <si>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</si>
  <si>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</si>
  <si>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</si>
  <si>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</si>
  <si>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</si>
  <si>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</si>
  <si>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</si>
  <si>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</si>
  <si>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</si>
  <si>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</si>
  <si>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</si>
  <si>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</si>
  <si>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</si>
  <si>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</si>
  <si>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</si>
  <si>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</si>
  <si>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</si>
  <si>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</si>
  <si>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</si>
  <si>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</si>
  <si>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</si>
  <si>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</si>
  <si>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</si>
  <si>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</si>
  <si>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</si>
  <si>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</si>
  <si>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</si>
  <si>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</si>
  <si>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</si>
  <si>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</si>
  <si>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</si>
  <si>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</si>
  <si>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</si>
  <si>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</si>
  <si>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</si>
  <si>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</si>
  <si>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</si>
  <si>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</si>
  <si>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</si>
  <si>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</si>
  <si>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</si>
  <si>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</si>
  <si>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</si>
  <si>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</si>
  <si>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</si>
  <si>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</si>
  <si>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</si>
  <si>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</si>
  <si>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</si>
  <si>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</si>
  <si>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</si>
  <si>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</si>
  <si>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</si>
  <si>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</si>
  <si>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</si>
  <si>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</si>
  <si>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</si>
  <si>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</si>
  <si>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</si>
  <si>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</si>
  <si>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</si>
  <si>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</si>
  <si>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</si>
  <si>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</si>
  <si>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</si>
  <si>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</si>
  <si>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</si>
  <si>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</si>
  <si>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</si>
  <si>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</si>
  <si>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</si>
  <si>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</si>
  <si>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</si>
  <si>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</si>
  <si>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</si>
  <si>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</si>
  <si>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</si>
  <si>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</si>
  <si>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</si>
  <si>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</si>
  <si>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</si>
  <si>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</si>
  <si>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</si>
  <si>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</si>
  <si>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</si>
  <si>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</si>
  <si>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</si>
  <si>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</si>
  <si>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</si>
  <si>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</si>
  <si>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</si>
  <si>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</si>
  <si>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</si>
  <si>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</si>
  <si>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</si>
  <si>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</si>
  <si>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</si>
  <si>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</si>
  <si>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</si>
  <si>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</si>
  <si>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</si>
  <si>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</si>
  <si>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</si>
  <si>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</si>
  <si>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</si>
  <si>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</si>
  <si>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</si>
  <si>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</si>
  <si>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</si>
  <si>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</si>
  <si>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</si>
  <si>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</si>
  <si>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</si>
  <si>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</si>
  <si>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</si>
  <si>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</si>
  <si>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</si>
  <si>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</si>
  <si>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</si>
  <si>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</si>
  <si>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</si>
  <si>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</si>
  <si>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</si>
  <si>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</si>
  <si>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</si>
  <si>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</si>
  <si>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</si>
  <si>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</si>
  <si>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</si>
  <si>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</si>
  <si>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</si>
  <si>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</si>
  <si>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</si>
  <si>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</si>
  <si>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</si>
  <si>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</si>
  <si>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</si>
  <si>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</si>
  <si>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</si>
  <si>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</si>
  <si>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</si>
  <si>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</si>
  <si>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</si>
  <si>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</si>
  <si>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</si>
  <si>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</si>
  <si>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</si>
  <si>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</si>
  <si>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</si>
  <si>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</si>
  <si>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</si>
  <si>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</si>
  <si>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</si>
  <si>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</si>
  <si>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</si>
  <si>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</si>
  <si>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</si>
  <si>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</si>
  <si>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</si>
  <si>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</si>
  <si>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</si>
  <si>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</si>
  <si>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</si>
  <si>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</si>
  <si>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</si>
  <si>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</si>
  <si>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</si>
  <si>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</si>
  <si>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</si>
  <si>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</si>
  <si>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</si>
  <si>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</si>
  <si>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</si>
  <si>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</si>
  <si>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</si>
  <si>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</si>
  <si>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</si>
  <si>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</si>
  <si>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</si>
  <si>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</si>
  <si>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</si>
  <si>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</si>
  <si>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</si>
  <si>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</si>
  <si>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</si>
  <si>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</si>
  <si>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</si>
  <si>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</si>
  <si>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</si>
  <si>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</si>
  <si>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</si>
  <si>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</si>
  <si>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</si>
  <si>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</si>
  <si>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</si>
  <si>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</si>
  <si>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</si>
  <si>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</si>
  <si>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</si>
  <si>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</si>
  <si>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</si>
  <si>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</si>
  <si>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</si>
  <si>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</si>
  <si>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</si>
  <si>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</si>
  <si>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</si>
  <si>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</si>
  <si>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</si>
  <si>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</si>
  <si>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</si>
  <si>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</si>
  <si>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</si>
  <si>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</si>
  <si>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</si>
  <si>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</si>
  <si>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</si>
  <si>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</si>
  <si>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</si>
  <si>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</si>
  <si>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</si>
  <si>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</si>
  <si>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</si>
  <si>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</si>
  <si>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</si>
  <si>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</si>
  <si>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</si>
  <si>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</si>
  <si>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</si>
  <si>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</si>
  <si>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</si>
  <si>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</si>
  <si>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</si>
  <si>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</si>
  <si>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</si>
  <si>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</si>
  <si>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</si>
  <si>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</si>
  <si>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</si>
  <si>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</si>
  <si>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</si>
  <si>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</si>
  <si>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</si>
  <si>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</si>
  <si>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</si>
  <si>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</si>
  <si>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</si>
  <si>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</si>
  <si>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</si>
  <si>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</si>
  <si>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</si>
  <si>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</si>
  <si>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</si>
  <si>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</si>
  <si>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</si>
  <si>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</si>
  <si>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</si>
  <si>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</si>
  <si>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</si>
  <si>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</si>
  <si>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</si>
  <si>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</si>
  <si>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</si>
  <si>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</si>
  <si>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</si>
  <si>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</si>
  <si>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</si>
  <si>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</si>
  <si>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</si>
  <si>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</si>
  <si>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</si>
  <si>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</si>
  <si>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</si>
  <si>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</si>
  <si>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</si>
  <si>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</si>
  <si>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</si>
  <si>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</si>
  <si>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</si>
  <si>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</si>
  <si>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</si>
  <si>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</si>
  <si>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</si>
  <si>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</si>
  <si>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</si>
  <si>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</si>
  <si>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</si>
  <si>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</si>
  <si>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</si>
  <si>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</si>
  <si>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</si>
  <si>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</si>
  <si>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</si>
  <si>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</si>
  <si>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</si>
  <si>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</si>
  <si>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</si>
  <si>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</si>
  <si>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</si>
  <si>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</si>
  <si>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</si>
  <si>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</si>
  <si>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</si>
  <si>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</si>
  <si>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</si>
  <si>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</si>
  <si>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</si>
  <si>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</si>
  <si>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</si>
  <si>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</si>
  <si>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</si>
  <si>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</si>
  <si>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</si>
  <si>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</si>
  <si>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</si>
  <si>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</si>
  <si>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</si>
  <si>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</si>
  <si>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</si>
  <si>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</si>
  <si>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</si>
  <si>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</si>
  <si>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</si>
  <si>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</si>
  <si>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</si>
  <si>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</si>
  <si>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</si>
  <si>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</si>
  <si>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</si>
  <si>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</si>
  <si>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</si>
  <si>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</si>
  <si>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</si>
  <si>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</si>
  <si>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</si>
  <si>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</si>
  <si>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</si>
  <si>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</si>
  <si>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</si>
  <si>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</si>
  <si>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</si>
  <si>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</si>
  <si>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</si>
  <si>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</si>
  <si>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</si>
  <si>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</si>
  <si>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</si>
  <si>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</si>
  <si>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</si>
  <si>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</si>
  <si>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</si>
  <si>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</si>
  <si>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</si>
  <si>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</si>
  <si>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</si>
  <si>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</si>
  <si>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</si>
  <si>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</si>
  <si>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</si>
  <si>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</si>
  <si>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</si>
  <si>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</si>
  <si>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</si>
  <si>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</si>
  <si>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</si>
  <si>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</si>
  <si>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</si>
  <si>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</si>
  <si>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</si>
  <si>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</si>
  <si>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</si>
  <si>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</si>
  <si>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</si>
  <si>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</si>
  <si>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</si>
  <si>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</si>
  <si>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</si>
  <si>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</si>
  <si>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</si>
  <si>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</si>
  <si>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</si>
  <si>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</si>
  <si>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</si>
  <si>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</si>
  <si>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</si>
  <si>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</si>
  <si>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</si>
  <si>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</si>
  <si>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</si>
  <si>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</si>
  <si>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</si>
  <si>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</si>
  <si>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</si>
  <si>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</si>
  <si>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</si>
  <si>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</si>
  <si>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</si>
  <si>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</si>
  <si>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</si>
  <si>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</si>
  <si>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</si>
  <si>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</si>
  <si>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</si>
  <si>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</si>
  <si>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</si>
  <si>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</si>
  <si>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</si>
  <si>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</si>
  <si>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</si>
  <si>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</si>
  <si>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</si>
  <si>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</si>
  <si>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</si>
  <si>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</si>
  <si>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</si>
  <si>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</si>
  <si>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</si>
  <si>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</si>
  <si>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</si>
  <si>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</si>
  <si>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</si>
  <si>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</si>
  <si>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</si>
  <si>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</si>
  <si>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</si>
  <si>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</si>
  <si>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</si>
  <si>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</si>
  <si>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</si>
  <si>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</si>
  <si>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</si>
  <si>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</si>
  <si>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</si>
  <si>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</si>
  <si>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</si>
  <si>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</si>
  <si>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</si>
  <si>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</si>
  <si>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</si>
  <si>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</si>
  <si>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</si>
  <si>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</si>
  <si>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</si>
  <si>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</si>
  <si>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</si>
  <si>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</si>
  <si>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</si>
  <si>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</si>
  <si>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</si>
  <si>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</si>
  <si>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</si>
  <si>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</si>
  <si>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</si>
  <si>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</si>
  <si>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</si>
  <si>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</si>
  <si>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</si>
  <si>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</si>
  <si>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</si>
  <si>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</si>
  <si>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</si>
  <si>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</si>
  <si>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</si>
  <si>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</si>
  <si>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</si>
  <si>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</si>
  <si>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</si>
  <si>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</si>
  <si>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</si>
  <si>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</si>
  <si>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</si>
  <si>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</si>
  <si>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</si>
  <si>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</si>
  <si>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</si>
  <si>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</si>
  <si>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</si>
  <si>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</si>
  <si>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</si>
  <si>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</si>
  <si>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</si>
  <si>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</si>
  <si>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</si>
  <si>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</si>
  <si>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</si>
  <si>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</si>
  <si>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</si>
  <si>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</si>
  <si>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</si>
  <si>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</si>
  <si>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</si>
  <si>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</si>
  <si>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</si>
  <si>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</si>
  <si>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</si>
  <si>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</si>
  <si>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</si>
  <si>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</si>
  <si>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</si>
  <si>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</si>
  <si>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</si>
  <si>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</si>
  <si>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</si>
  <si>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</si>
  <si>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</si>
  <si>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</si>
  <si>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</si>
  <si>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</si>
  <si>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</si>
  <si>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</si>
  <si>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</si>
  <si>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</si>
  <si>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</si>
  <si>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</si>
  <si>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</si>
  <si>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</si>
  <si>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</si>
  <si>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</si>
  <si>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</si>
  <si>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</si>
  <si>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</si>
  <si>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</si>
  <si>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</si>
  <si>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</si>
  <si>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</si>
  <si>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</si>
  <si>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</si>
  <si>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</si>
  <si>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</si>
  <si>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</si>
  <si>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</si>
  <si>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</si>
  <si>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</si>
  <si>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</si>
  <si>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</si>
  <si>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</si>
  <si>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</si>
  <si>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</si>
  <si>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</si>
  <si>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</si>
  <si>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</si>
  <si>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</si>
  <si>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</si>
  <si>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</si>
  <si>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</si>
  <si>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</si>
  <si>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</si>
  <si>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</si>
  <si>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</si>
  <si>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</si>
  <si>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</si>
  <si>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</si>
  <si>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</si>
  <si>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</si>
  <si>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</si>
  <si>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</si>
  <si>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</si>
  <si>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</si>
  <si>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</si>
  <si>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</si>
  <si>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</si>
  <si>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</si>
  <si>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</si>
  <si>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</si>
  <si>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</si>
  <si>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</si>
  <si>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</si>
  <si>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</si>
  <si>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</si>
  <si>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</si>
  <si>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</si>
  <si>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</si>
  <si>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</si>
  <si>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</si>
  <si>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</si>
  <si>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</si>
  <si>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</si>
  <si>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</si>
  <si>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</si>
  <si>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</si>
  <si>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</si>
  <si>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</si>
  <si>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</si>
  <si>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</si>
  <si>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</si>
  <si>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</si>
  <si>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</si>
  <si>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</si>
  <si>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</si>
  <si>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</si>
  <si>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</si>
  <si>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</si>
  <si>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</si>
  <si>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</si>
  <si>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</si>
  <si>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</si>
  <si>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</si>
  <si>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</si>
  <si>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</si>
  <si>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</si>
  <si>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</si>
  <si>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</si>
  <si>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</si>
  <si>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</si>
  <si>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</si>
  <si>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</si>
  <si>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</si>
  <si>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</si>
  <si>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</si>
  <si>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</si>
  <si>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</si>
  <si>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</si>
  <si>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</si>
  <si>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</si>
  <si>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</si>
  <si>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</si>
  <si>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</si>
  <si>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</si>
  <si>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</si>
  <si>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</si>
  <si>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</si>
  <si>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</si>
  <si>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</si>
  <si>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</si>
  <si>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</si>
  <si>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</si>
  <si>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</si>
  <si>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</si>
  <si>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</si>
  <si>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</si>
  <si>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</si>
  <si>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</si>
  <si>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</si>
  <si>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</si>
  <si>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</si>
  <si>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</si>
  <si>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</si>
  <si>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</si>
  <si>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</si>
  <si>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</si>
  <si>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</si>
  <si>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</si>
  <si>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</si>
  <si>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</si>
  <si>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</si>
  <si>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</si>
  <si>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</si>
  <si>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</si>
  <si>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</si>
  <si>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</si>
  <si>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</si>
  <si>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</si>
  <si>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</si>
  <si>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</si>
  <si>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</si>
  <si>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</si>
  <si>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</si>
  <si>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</si>
  <si>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</si>
  <si>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</si>
  <si>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</si>
  <si>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</si>
  <si>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</si>
  <si>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</si>
  <si>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</si>
  <si>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</si>
  <si>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</si>
  <si>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</si>
  <si>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</si>
  <si>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</si>
  <si>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</si>
  <si>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</si>
  <si>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</si>
  <si>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</si>
  <si>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</si>
  <si>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</si>
  <si>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</si>
  <si>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</si>
  <si>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</si>
  <si>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</si>
  <si>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</si>
  <si>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</si>
  <si>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</si>
  <si>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</si>
  <si>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</si>
  <si>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</si>
  <si>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</si>
  <si>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</si>
  <si>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</si>
  <si>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</si>
  <si>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</si>
  <si>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</si>
  <si>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</si>
  <si>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</si>
  <si>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</si>
  <si>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</si>
  <si>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</si>
  <si>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</si>
  <si>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</si>
  <si>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</si>
  <si>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</si>
  <si>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</si>
  <si>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</si>
  <si>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</si>
  <si>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</si>
  <si>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</si>
  <si>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</si>
  <si>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</si>
  <si>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</si>
  <si>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</si>
  <si>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</si>
  <si>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</si>
  <si>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</si>
  <si>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</si>
  <si>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</si>
  <si>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</si>
  <si>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</si>
  <si>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</si>
  <si>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</si>
  <si>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</si>
  <si>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</si>
  <si>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</si>
  <si>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</si>
  <si>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</si>
  <si>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</si>
  <si>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</si>
  <si>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</si>
  <si>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</si>
  <si>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</si>
  <si>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</si>
  <si>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</si>
  <si>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</si>
  <si>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</si>
  <si>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</si>
  <si>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</si>
  <si>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</si>
  <si>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</si>
  <si>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</si>
  <si>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</si>
  <si>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</si>
  <si>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</si>
  <si>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</si>
  <si>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</si>
  <si>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</si>
  <si>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</si>
  <si>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</si>
  <si>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</si>
  <si>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</si>
  <si>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</si>
  <si>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</si>
  <si>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</si>
  <si>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</si>
  <si>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</si>
  <si>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</si>
  <si>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</si>
  <si>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</si>
  <si>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</si>
  <si>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</si>
  <si>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</si>
  <si>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</si>
  <si>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</si>
  <si>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</si>
  <si>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</si>
  <si>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</si>
  <si>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</si>
  <si>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</si>
  <si>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</si>
  <si>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</si>
  <si>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</si>
  <si>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</si>
  <si>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</si>
  <si>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</si>
  <si>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</si>
  <si>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</si>
  <si>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</si>
  <si>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</si>
  <si>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</si>
  <si>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</si>
  <si>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</si>
  <si>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</si>
  <si>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</si>
  <si>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</si>
  <si>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</si>
  <si>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</si>
  <si>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</si>
  <si>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</si>
  <si>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</si>
  <si>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</si>
  <si>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</si>
  <si>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</si>
  <si>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</si>
  <si>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</si>
  <si>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</si>
  <si>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</si>
  <si>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</si>
  <si>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</si>
  <si>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</si>
  <si>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</si>
  <si>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</si>
  <si>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</si>
  <si>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</si>
  <si>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</si>
  <si>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</si>
  <si>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</si>
  <si>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</si>
  <si>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</si>
  <si>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</si>
  <si>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</si>
  <si>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</si>
  <si>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</si>
  <si>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</si>
  <si>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</si>
  <si>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</si>
  <si>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</si>
  <si>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</si>
  <si>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</si>
  <si>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</si>
  <si>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</si>
  <si>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</si>
  <si>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</si>
  <si>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</si>
  <si>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</si>
  <si>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</si>
  <si>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</si>
  <si>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</si>
  <si>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</si>
  <si>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</si>
  <si>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</si>
  <si>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</si>
  <si>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</si>
  <si>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</si>
  <si>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</si>
  <si>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</si>
  <si>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</si>
  <si>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</si>
  <si>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</si>
  <si>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</si>
  <si>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</si>
  <si>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</si>
  <si>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</si>
  <si>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</si>
  <si>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</si>
  <si>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</si>
  <si>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</si>
  <si>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</si>
  <si>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</si>
  <si>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</si>
  <si>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</si>
  <si>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</si>
  <si>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</si>
  <si>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</si>
  <si>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</si>
  <si>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</si>
  <si>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</si>
  <si>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</si>
  <si>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</si>
  <si>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</si>
  <si>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</si>
  <si>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</si>
  <si>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</si>
  <si>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</si>
  <si>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</si>
  <si>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</si>
  <si>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</si>
  <si>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</si>
  <si>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</si>
  <si>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</si>
  <si>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</si>
  <si>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</si>
  <si>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</si>
  <si>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</si>
  <si>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</si>
  <si>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</si>
  <si>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</si>
  <si>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</si>
  <si>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</si>
  <si>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</si>
  <si>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</si>
  <si>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</si>
  <si>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</si>
  <si>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</si>
  <si>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</si>
  <si>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</si>
  <si>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</si>
  <si>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</si>
  <si>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</si>
  <si>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</si>
  <si>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</si>
  <si>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</si>
  <si>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</si>
  <si>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</si>
  <si>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</si>
  <si>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</si>
  <si>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</si>
  <si>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</si>
  <si>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</si>
  <si>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</si>
  <si>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</si>
  <si>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</si>
  <si>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</si>
  <si>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</si>
  <si>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</si>
  <si>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</si>
  <si>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</si>
  <si>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</si>
  <si>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</si>
  <si>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</si>
  <si>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</si>
  <si>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</si>
  <si>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</si>
  <si>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</si>
  <si>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</si>
  <si>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</si>
  <si>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</si>
  <si>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</si>
  <si>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</si>
  <si>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</si>
  <si>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</si>
  <si>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</si>
  <si>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</si>
  <si>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</si>
  <si>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</si>
  <si>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</si>
  <si>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</si>
  <si>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</si>
  <si>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</si>
  <si>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</si>
  <si>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</si>
  <si>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</si>
  <si>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</si>
  <si>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</si>
  <si>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</si>
  <si>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</si>
  <si>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</si>
  <si>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</si>
  <si>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</si>
  <si>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</si>
  <si>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</si>
  <si>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</si>
  <si>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</si>
  <si>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</si>
  <si>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</si>
  <si>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</si>
  <si>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</si>
  <si>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</si>
  <si>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</si>
  <si>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</si>
  <si>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</si>
  <si>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</si>
  <si>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</si>
  <si>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</si>
  <si>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</si>
  <si>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</si>
  <si>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</si>
  <si>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</si>
  <si>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</si>
  <si>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</si>
  <si>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</si>
  <si>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</si>
  <si>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</si>
  <si>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</si>
  <si>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</si>
  <si>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</si>
  <si>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</si>
  <si>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</si>
  <si>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</si>
  <si>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</si>
  <si>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</si>
  <si>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</si>
  <si>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</si>
  <si>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</si>
  <si>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</si>
  <si>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</si>
  <si>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</si>
  <si>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</si>
  <si>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</si>
  <si>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</si>
  <si>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</si>
  <si>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</si>
  <si>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</si>
  <si>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</si>
  <si>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</si>
  <si>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</si>
  <si>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</si>
  <si>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</si>
  <si>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</si>
  <si>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</si>
  <si>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</si>
  <si>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</si>
  <si>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</si>
  <si>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</si>
  <si>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</si>
  <si>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</si>
  <si>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</si>
  <si>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</si>
  <si>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</si>
  <si>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</si>
  <si>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</si>
  <si>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</si>
  <si>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</si>
  <si>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</si>
  <si>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</si>
  <si>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</si>
  <si>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</si>
  <si>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</si>
  <si>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</si>
  <si>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</si>
  <si>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</si>
  <si>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</si>
  <si>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</si>
  <si>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</si>
  <si>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</si>
  <si>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</si>
  <si>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</si>
  <si>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</si>
  <si>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</si>
  <si>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</si>
  <si>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</si>
  <si>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</si>
  <si>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</si>
  <si>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</si>
  <si>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</si>
  <si>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</si>
  <si>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</si>
  <si>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</si>
  <si>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</si>
  <si>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</si>
  <si>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</si>
  <si>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</si>
  <si>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</si>
  <si>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</si>
  <si>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</si>
  <si>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</si>
  <si>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</si>
  <si>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</si>
  <si>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</si>
  <si>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</si>
  <si>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</si>
  <si>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</si>
  <si>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</si>
  <si>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</si>
  <si>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</si>
  <si>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</si>
  <si>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</si>
  <si>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</si>
  <si>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</si>
  <si>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</si>
  <si>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</si>
  <si>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</si>
  <si>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</si>
  <si>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</si>
  <si>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</si>
  <si>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</si>
  <si>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</si>
  <si>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</si>
  <si>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</si>
  <si>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</si>
  <si>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</si>
  <si>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</si>
  <si>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</si>
  <si>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</si>
  <si>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</si>
  <si>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</si>
  <si>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</si>
  <si>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</si>
  <si>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</si>
  <si>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</si>
  <si>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</si>
  <si>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</si>
  <si>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</si>
  <si>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</si>
  <si>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</si>
  <si>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</si>
  <si>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</si>
  <si>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</si>
  <si>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</si>
  <si>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</si>
  <si>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</si>
  <si>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</si>
  <si>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</si>
  <si>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</si>
  <si>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</si>
  <si>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</si>
  <si>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</si>
  <si>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</si>
  <si>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</si>
  <si>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</si>
  <si>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</si>
  <si>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</si>
  <si>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</si>
  <si>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</si>
  <si>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</si>
  <si>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</si>
  <si>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</si>
  <si>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</si>
  <si>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</si>
  <si>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</si>
  <si>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</si>
  <si>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</si>
  <si>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</si>
  <si>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</si>
  <si>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</si>
  <si>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</si>
  <si>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</si>
  <si>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</si>
  <si>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</si>
  <si>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</si>
  <si>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</si>
  <si>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</si>
  <si>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</si>
  <si>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</si>
  <si>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</si>
  <si>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</si>
  <si>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</si>
  <si>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</si>
  <si>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</si>
  <si>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</si>
  <si>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</si>
  <si>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</si>
  <si>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</si>
  <si>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</si>
  <si>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</si>
  <si>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</si>
  <si>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</si>
  <si>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</si>
  <si>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</si>
  <si>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</si>
  <si>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</si>
  <si>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</si>
  <si>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</si>
  <si>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</si>
  <si>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</si>
  <si>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</si>
  <si>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</si>
  <si>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</si>
  <si>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</si>
  <si>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</si>
  <si>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</si>
  <si>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</si>
  <si>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</si>
  <si>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</si>
  <si>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</si>
  <si>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</si>
  <si>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</si>
  <si>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</si>
  <si>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</si>
  <si>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</si>
  <si>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</si>
  <si>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</si>
  <si>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</si>
  <si>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</si>
  <si>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</si>
  <si>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</si>
  <si>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</si>
  <si>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</si>
  <si>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</si>
  <si>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</si>
  <si>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</si>
  <si>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</si>
  <si>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</si>
  <si>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</si>
  <si>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</si>
  <si>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</si>
  <si>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</si>
  <si>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</si>
  <si>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</si>
  <si>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</si>
  <si>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</si>
  <si>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</si>
  <si>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</si>
  <si>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</si>
  <si>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</si>
  <si>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</si>
  <si>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</si>
  <si>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</si>
  <si>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</si>
  <si>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</si>
  <si>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</si>
  <si>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</si>
  <si>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</si>
  <si>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</si>
  <si>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</si>
  <si>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</si>
  <si>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</si>
  <si>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</si>
  <si>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</si>
  <si>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</si>
  <si>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</si>
  <si>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</si>
  <si>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</si>
  <si>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</si>
  <si>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</si>
  <si>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</si>
  <si>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</si>
  <si>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</si>
  <si>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</si>
  <si>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</si>
  <si>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</si>
  <si>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</si>
  <si>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</si>
  <si>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</si>
  <si>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</si>
  <si>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</si>
  <si>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</si>
  <si>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</si>
  <si>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</si>
  <si>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</si>
  <si>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</si>
  <si>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</si>
  <si>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</si>
  <si>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</si>
  <si>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</si>
  <si>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</si>
  <si>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</si>
  <si>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</si>
  <si>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</si>
  <si>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</si>
  <si>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</si>
  <si>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</si>
  <si>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</si>
  <si>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</si>
  <si>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</si>
  <si>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</si>
  <si>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</si>
  <si>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</si>
  <si>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</si>
  <si>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</si>
  <si>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</si>
  <si>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</si>
  <si>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</si>
  <si>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</si>
  <si>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</si>
  <si>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</si>
  <si>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</si>
  <si>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</si>
  <si>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</si>
  <si>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</si>
  <si>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</si>
  <si>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</si>
  <si>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</si>
  <si>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</si>
  <si>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</si>
  <si>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</si>
  <si>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</si>
  <si>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</si>
  <si>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</si>
  <si>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</si>
  <si>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</si>
  <si>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</si>
  <si>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</si>
  <si>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</si>
  <si>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</si>
  <si>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</si>
  <si>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</si>
  <si>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</si>
  <si>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</si>
  <si>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</si>
  <si>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</si>
  <si>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</si>
  <si>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</si>
  <si>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</si>
  <si>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</si>
  <si>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</si>
  <si>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</si>
  <si>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</si>
  <si>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</si>
  <si>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</si>
  <si>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</si>
  <si>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</si>
  <si>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</si>
  <si>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</si>
  <si>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</si>
  <si>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</si>
  <si>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</si>
  <si>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</si>
  <si>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</si>
  <si>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</si>
  <si>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</si>
  <si>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</si>
  <si>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</si>
  <si>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</si>
  <si>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</si>
  <si>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</si>
  <si>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</si>
  <si>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</si>
  <si>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</si>
  <si>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</si>
  <si>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</si>
  <si>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</si>
  <si>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</si>
  <si>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</si>
  <si>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</si>
  <si>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</si>
  <si>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</si>
  <si>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</si>
  <si>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</si>
  <si>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</si>
  <si>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</si>
  <si>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</si>
  <si>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</si>
  <si>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</si>
  <si>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</si>
  <si>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</si>
  <si>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</si>
  <si>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</si>
  <si>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</si>
  <si>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</si>
  <si>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</si>
  <si>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</si>
  <si>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</si>
  <si>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</si>
  <si>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</si>
  <si>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</si>
  <si>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</si>
  <si>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</si>
  <si>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</si>
  <si>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</si>
  <si>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</si>
  <si>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</si>
  <si>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</si>
  <si>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</si>
  <si>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</si>
  <si>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</si>
  <si>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</si>
  <si>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</si>
  <si>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</si>
  <si>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</si>
  <si>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</si>
  <si>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</si>
  <si>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</si>
  <si>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</si>
  <si>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</si>
  <si>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</si>
  <si>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</si>
  <si>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</si>
  <si>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</si>
  <si>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</si>
  <si>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</si>
  <si>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</si>
  <si>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</si>
  <si>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</si>
  <si>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</si>
  <si>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</si>
  <si>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</si>
  <si>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</si>
  <si>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</si>
  <si>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</si>
  <si>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</si>
  <si>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</si>
  <si>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</si>
  <si>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</si>
  <si>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</si>
  <si>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</si>
  <si>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</si>
  <si>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</si>
  <si>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</si>
  <si>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</si>
  <si>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</si>
  <si>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</si>
  <si>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</si>
  <si>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</si>
  <si>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</si>
  <si>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</si>
  <si>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</si>
  <si>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</si>
  <si>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</si>
  <si>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</si>
  <si>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</si>
  <si>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</si>
  <si>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</si>
  <si>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</si>
  <si>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</si>
  <si>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</si>
  <si>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</si>
  <si>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</si>
  <si>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</si>
  <si>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</si>
  <si>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</si>
  <si>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</si>
  <si>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</si>
  <si>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</si>
  <si>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</si>
  <si>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</si>
  <si>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</si>
  <si>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</si>
  <si>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</si>
  <si>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</si>
  <si>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</si>
  <si>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</si>
  <si>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</si>
  <si>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</si>
  <si>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</si>
  <si>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</si>
  <si>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</si>
  <si>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</si>
  <si>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</si>
  <si>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</si>
  <si>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</si>
  <si>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</si>
  <si>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</si>
  <si>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</si>
  <si>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</si>
  <si>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</si>
  <si>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</si>
  <si>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</si>
  <si>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</si>
  <si>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</si>
  <si>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</si>
  <si>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</si>
  <si>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</si>
  <si>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</si>
  <si>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</si>
  <si>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</si>
  <si>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</si>
  <si>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</si>
  <si>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</si>
  <si>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</si>
  <si>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</si>
  <si>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</si>
  <si>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</si>
  <si>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</si>
  <si>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</si>
  <si>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</si>
  <si>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</si>
  <si>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</si>
  <si>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</si>
  <si>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</si>
  <si>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</si>
  <si>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</si>
  <si>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</si>
  <si>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</si>
  <si>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</si>
  <si>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</si>
  <si>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</si>
  <si>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</si>
  <si>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</si>
  <si>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</si>
  <si>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</si>
  <si>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</si>
  <si>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</si>
  <si>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</si>
  <si>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</si>
  <si>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</si>
  <si>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</si>
  <si>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</si>
  <si>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</si>
  <si>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</si>
  <si>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</si>
  <si>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</si>
  <si>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</si>
  <si>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</si>
  <si>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</si>
  <si>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</si>
  <si>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</si>
  <si>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</si>
  <si>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</si>
  <si>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</si>
  <si>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</si>
  <si>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</si>
  <si>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</si>
  <si>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</si>
  <si>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</si>
  <si>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</si>
  <si>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</si>
  <si>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</si>
  <si>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</si>
  <si>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</si>
  <si>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</si>
  <si>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</si>
  <si>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</si>
  <si>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</si>
  <si>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</si>
  <si>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</si>
  <si>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</si>
  <si>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</si>
  <si>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</si>
  <si>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</si>
  <si>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</si>
  <si>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</si>
  <si>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</si>
  <si>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</si>
  <si>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</si>
  <si>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</si>
  <si>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</si>
  <si>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</si>
  <si>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</si>
  <si>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</si>
  <si>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</si>
  <si>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</si>
  <si>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</si>
  <si>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</si>
  <si>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</si>
  <si>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</si>
  <si>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</si>
  <si>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</si>
  <si>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</si>
  <si>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</si>
  <si>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</si>
  <si>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</si>
  <si>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</si>
  <si>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</si>
  <si>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</si>
  <si>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</si>
  <si>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</si>
  <si>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</si>
  <si>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</si>
  <si>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</si>
  <si>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</si>
  <si>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</si>
  <si>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</si>
  <si>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</si>
  <si>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</si>
  <si>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</si>
  <si>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</si>
  <si>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</si>
  <si>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</si>
  <si>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</si>
  <si>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</si>
  <si>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</si>
  <si>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</si>
  <si>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</si>
  <si>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</si>
  <si>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</si>
  <si>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</si>
  <si>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</si>
  <si>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</si>
  <si>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</si>
  <si>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</si>
  <si>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</si>
  <si>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</si>
  <si>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</si>
  <si>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</si>
  <si>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</si>
  <si>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</si>
  <si>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</si>
  <si>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</si>
  <si>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</si>
  <si>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</si>
  <si>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</si>
  <si>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</si>
  <si>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</si>
  <si>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</si>
  <si>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</si>
  <si>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</si>
  <si>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</si>
  <si>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</si>
  <si>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</si>
  <si>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</si>
  <si>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</si>
  <si>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</si>
  <si>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</si>
  <si>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</si>
  <si>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</si>
  <si>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</si>
  <si>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</si>
  <si>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</si>
  <si>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</si>
  <si>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</si>
  <si>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</si>
  <si>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</si>
  <si>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</si>
  <si>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</si>
  <si>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</si>
  <si>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</si>
  <si>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</si>
  <si>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</si>
  <si>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</si>
  <si>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</si>
  <si>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</si>
  <si>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</si>
  <si>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</si>
  <si>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</si>
  <si>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</si>
  <si>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</si>
  <si>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</si>
  <si>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</si>
  <si>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</si>
  <si>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</si>
  <si>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</si>
  <si>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</si>
  <si>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</si>
  <si>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</si>
  <si>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</si>
  <si>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</si>
  <si>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</si>
  <si>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</si>
  <si>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</si>
  <si>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</si>
  <si>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</si>
  <si>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</si>
  <si>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</si>
  <si>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</si>
  <si>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</si>
  <si>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</si>
  <si>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</si>
  <si>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</si>
  <si>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</si>
  <si>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</si>
  <si>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</si>
  <si>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</si>
  <si>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</si>
  <si>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</si>
  <si>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</si>
  <si>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</si>
  <si>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</si>
  <si>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</si>
  <si>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</si>
  <si>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</si>
  <si>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</si>
  <si>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</si>
  <si>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</si>
  <si>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</si>
  <si>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</si>
  <si>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</si>
  <si>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</si>
  <si>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</si>
  <si>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</si>
  <si>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</si>
  <si>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</si>
  <si>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</si>
  <si>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</si>
  <si>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</si>
  <si>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</si>
  <si>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</si>
  <si>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</si>
  <si>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</si>
  <si>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</si>
  <si>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</si>
  <si>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</si>
  <si>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</si>
  <si>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</si>
  <si>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</si>
  <si>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</si>
  <si>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</si>
  <si>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</si>
  <si>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</si>
  <si>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</si>
  <si>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</si>
  <si>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</si>
  <si>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</si>
  <si>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</si>
  <si>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</si>
  <si>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</si>
  <si>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</si>
  <si>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</si>
  <si>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</si>
  <si>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</si>
  <si>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</si>
  <si>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</si>
  <si>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</si>
  <si>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</si>
  <si>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</si>
  <si>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</si>
  <si>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</si>
  <si>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</si>
  <si>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</si>
  <si>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</si>
  <si>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</si>
  <si>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</si>
  <si>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</si>
  <si>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</si>
  <si>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</si>
  <si>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</si>
  <si>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</si>
  <si>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</si>
  <si>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</si>
  <si>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</si>
  <si>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</si>
  <si>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</si>
  <si>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</si>
  <si>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</si>
  <si>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</si>
  <si>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</si>
  <si>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</si>
  <si>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</si>
  <si>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</si>
  <si>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</si>
  <si>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</si>
  <si>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</si>
  <si>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</si>
  <si>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</si>
  <si>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</si>
  <si>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</si>
  <si>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</si>
  <si>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</si>
  <si>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</si>
  <si>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</si>
  <si>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</si>
  <si>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</si>
  <si>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</si>
  <si>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</si>
  <si>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</si>
  <si>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</si>
  <si>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</si>
  <si>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</si>
  <si>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</si>
  <si>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</si>
  <si>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</si>
  <si>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</si>
  <si>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</si>
  <si>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</si>
  <si>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</si>
  <si>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</si>
  <si>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</si>
  <si>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</si>
  <si>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</si>
  <si>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</si>
  <si>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</si>
  <si>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</si>
  <si>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</si>
  <si>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</si>
  <si>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</si>
  <si>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</si>
  <si>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</si>
  <si>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</si>
  <si>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</si>
  <si>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</si>
  <si>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</si>
  <si>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</si>
  <si>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</si>
  <si>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</si>
  <si>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</si>
  <si>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</si>
  <si>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</si>
  <si>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</si>
  <si>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</si>
  <si>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</si>
  <si>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</si>
  <si>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</si>
  <si>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</si>
  <si>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</si>
  <si>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</si>
  <si>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</si>
  <si>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</si>
  <si>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</si>
  <si>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</si>
  <si>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</si>
  <si>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</si>
  <si>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</si>
  <si>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</si>
  <si>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</si>
  <si>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</si>
  <si>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</si>
  <si>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</si>
  <si>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</si>
  <si>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</si>
  <si>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</si>
  <si>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</si>
  <si>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</si>
  <si>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</si>
  <si>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</si>
  <si>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</si>
  <si>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</si>
  <si>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</si>
  <si>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</si>
  <si>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</si>
  <si>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</si>
  <si>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</si>
  <si>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</si>
  <si>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</si>
  <si>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</si>
  <si>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</si>
  <si>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</si>
  <si>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</si>
  <si>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</si>
  <si>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</si>
  <si>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</si>
  <si>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</si>
  <si>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</si>
  <si>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</si>
  <si>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</si>
  <si>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</si>
  <si>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</si>
  <si>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</si>
  <si>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</si>
  <si>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</si>
  <si>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</si>
  <si>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</si>
  <si>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</si>
  <si>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</si>
  <si>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</si>
  <si>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</si>
  <si>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</si>
  <si>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</si>
  <si>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</si>
  <si>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</si>
  <si>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</si>
  <si>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</si>
  <si>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</si>
  <si>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</si>
  <si>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</si>
  <si>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</si>
  <si>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</si>
  <si>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</si>
  <si>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</si>
  <si>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</si>
  <si>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</si>
  <si>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</si>
  <si>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</si>
  <si>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</si>
  <si>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</si>
  <si>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</si>
  <si>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</si>
  <si>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</si>
  <si>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</si>
  <si>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</si>
  <si>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</si>
  <si>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</si>
  <si>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</si>
  <si>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</si>
  <si>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</si>
  <si>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</si>
  <si>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</si>
  <si>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</si>
  <si>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</si>
  <si>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</si>
  <si>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</si>
  <si>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</si>
  <si>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</si>
  <si>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</si>
  <si>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</si>
  <si>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</si>
  <si>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</si>
  <si>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</si>
  <si>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</si>
  <si>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</si>
  <si>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</si>
  <si>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</si>
  <si>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</si>
  <si>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</si>
  <si>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</si>
  <si>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</si>
  <si>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</si>
  <si>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</si>
  <si>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</si>
  <si>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</si>
  <si>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</si>
  <si>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</si>
  <si>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</si>
  <si>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</si>
  <si>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</si>
  <si>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</si>
  <si>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</si>
  <si>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</si>
  <si>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</si>
  <si>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</si>
  <si>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</si>
  <si>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</si>
  <si>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</si>
  <si>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</si>
  <si>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</si>
  <si>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</si>
  <si>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</si>
  <si>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</si>
  <si>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</si>
  <si>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</si>
  <si>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</si>
  <si>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</si>
  <si>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</si>
  <si>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</si>
  <si>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</si>
  <si>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</si>
  <si>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</si>
  <si>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</si>
  <si>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</si>
  <si>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</si>
  <si>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</si>
  <si>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</si>
  <si>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</si>
  <si>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</si>
  <si>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</si>
  <si>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</si>
  <si>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</si>
  <si>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</si>
  <si>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</si>
  <si>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</si>
  <si>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</si>
  <si>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</si>
  <si>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</si>
  <si>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</si>
  <si>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</si>
  <si>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</si>
  <si>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</si>
  <si>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</si>
  <si>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</si>
  <si>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</si>
  <si>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</si>
  <si>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</si>
  <si>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</si>
  <si>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</si>
  <si>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</si>
  <si>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</si>
  <si>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</si>
  <si>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</si>
  <si>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</si>
  <si>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</si>
  <si>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</si>
  <si>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</si>
  <si>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</si>
  <si>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</si>
  <si>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</si>
  <si>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</si>
  <si>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</si>
  <si>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</si>
  <si>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</si>
  <si>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</si>
  <si>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</si>
  <si>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</si>
  <si>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</si>
  <si>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</si>
  <si>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</si>
  <si>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</si>
  <si>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</si>
  <si>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</si>
  <si>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</si>
  <si>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</si>
  <si>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</si>
  <si>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</si>
  <si>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</si>
  <si>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</si>
  <si>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</si>
  <si>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</si>
  <si>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</si>
  <si>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</si>
  <si>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</si>
  <si>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</si>
  <si>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</si>
  <si>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</si>
  <si>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</si>
  <si>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</si>
  <si>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</si>
  <si>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</si>
  <si>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</si>
  <si>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</si>
  <si>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</si>
  <si>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</si>
  <si>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</si>
  <si>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</si>
  <si>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</si>
  <si>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</si>
  <si>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</si>
  <si>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</si>
  <si>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</si>
  <si>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</si>
  <si>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</si>
  <si>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</si>
  <si>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</si>
  <si>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</si>
  <si>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</si>
  <si>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</si>
  <si>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</si>
  <si>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</si>
  <si>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</si>
  <si>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</si>
  <si>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</si>
  <si>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</si>
  <si>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</si>
  <si>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</si>
  <si>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</si>
  <si>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</si>
  <si>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</si>
  <si>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</si>
  <si>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</si>
  <si>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</si>
  <si>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</si>
  <si>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</si>
  <si>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</si>
  <si>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</si>
  <si>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</si>
  <si>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</si>
  <si>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</si>
  <si>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</si>
  <si>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</si>
  <si>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</si>
  <si>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</si>
  <si>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</si>
  <si>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</si>
  <si>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</si>
  <si>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</si>
  <si>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</si>
  <si>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</si>
  <si>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</si>
  <si>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</si>
  <si>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</si>
  <si>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</si>
  <si>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</si>
  <si>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</si>
  <si>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</si>
  <si>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</si>
  <si>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</si>
  <si>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</si>
  <si>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</si>
  <si>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</si>
  <si>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</si>
  <si>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</si>
  <si>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</si>
  <si>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</si>
  <si>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</si>
  <si>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</si>
  <si>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</si>
  <si>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</si>
  <si>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</si>
  <si>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</si>
  <si>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</si>
  <si>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</si>
  <si>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</si>
  <si>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</si>
  <si>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</si>
  <si>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</si>
  <si>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</si>
  <si>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</si>
  <si>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</si>
  <si>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</si>
  <si>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</si>
  <si>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</si>
  <si>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</si>
  <si>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</si>
  <si>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</si>
  <si>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</si>
  <si>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</si>
  <si>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</si>
  <si>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</si>
  <si>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</si>
  <si>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</si>
  <si>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</si>
  <si>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</si>
  <si>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</si>
  <si>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</si>
  <si>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</si>
  <si>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</si>
  <si>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</si>
  <si>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</si>
  <si>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</si>
  <si>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</si>
  <si>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</si>
  <si>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</si>
  <si>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</si>
  <si>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</si>
  <si>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</si>
  <si>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</si>
  <si>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</si>
  <si>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</si>
  <si>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</si>
  <si>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</si>
  <si>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</si>
  <si>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</si>
  <si>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</si>
  <si>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</si>
  <si>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</si>
  <si>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</si>
  <si>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</si>
  <si>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</si>
  <si>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</si>
  <si>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</si>
  <si>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</si>
  <si>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</si>
  <si>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</si>
  <si>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</si>
  <si>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</si>
  <si>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</si>
  <si>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</si>
  <si>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</si>
  <si>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</si>
  <si>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</si>
  <si>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</si>
  <si>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</si>
  <si>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</si>
  <si>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</si>
  <si>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</si>
  <si>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</si>
  <si>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</si>
  <si>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</si>
  <si>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</si>
  <si>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</si>
  <si>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</si>
  <si>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</si>
  <si>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</si>
  <si>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</si>
  <si>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</si>
  <si>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</si>
  <si>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</si>
  <si>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</si>
  <si>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</si>
  <si>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</si>
  <si>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</si>
  <si>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</si>
  <si>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</si>
  <si>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</si>
  <si>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</si>
  <si>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</si>
  <si>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</si>
  <si>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</si>
  <si>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</si>
  <si>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</si>
  <si>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</si>
  <si>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</si>
  <si>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</si>
  <si>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</si>
  <si>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</si>
  <si>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</si>
  <si>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</si>
  <si>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</si>
  <si>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</si>
  <si>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</si>
  <si>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</si>
  <si>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</si>
  <si>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</si>
  <si>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</si>
  <si>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</si>
  <si>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</si>
  <si>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</si>
  <si>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</si>
  <si>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</si>
  <si>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</si>
  <si>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</si>
  <si>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</si>
  <si>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</si>
  <si>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</si>
  <si>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</si>
  <si>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</si>
  <si>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</si>
  <si>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</si>
  <si>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</si>
  <si>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</si>
  <si>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</si>
  <si>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</si>
  <si>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</si>
  <si>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</si>
  <si>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</si>
  <si>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</si>
  <si>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</si>
  <si>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</si>
  <si>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</si>
  <si>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</si>
  <si>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</si>
  <si>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</si>
  <si>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</si>
  <si>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</si>
  <si>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</si>
  <si>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</si>
  <si>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</si>
  <si>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</si>
  <si>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</si>
  <si>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</si>
  <si>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</si>
  <si>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</si>
  <si>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</si>
  <si>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</si>
  <si>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</si>
  <si>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</si>
  <si>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</si>
  <si>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</si>
  <si>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</si>
  <si>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</si>
  <si>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</si>
  <si>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</si>
  <si>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</si>
  <si>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</si>
  <si>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</si>
  <si>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</si>
  <si>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</si>
  <si>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</si>
  <si>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</si>
  <si>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</si>
  <si>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</si>
  <si>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</si>
  <si>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</si>
  <si>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</si>
  <si>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</si>
  <si>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</si>
  <si>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</si>
  <si>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</si>
  <si>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</si>
  <si>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</si>
  <si>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</si>
  <si>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</si>
  <si>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</si>
  <si>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</si>
  <si>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</si>
  <si>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</si>
  <si>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</si>
  <si>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</si>
  <si>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</si>
  <si>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</si>
  <si>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</si>
  <si>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</si>
  <si>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</si>
  <si>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</si>
  <si>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</si>
  <si>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</si>
  <si>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</si>
  <si>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</si>
  <si>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</si>
  <si>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</si>
  <si>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</si>
  <si>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</si>
  <si>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</si>
  <si>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</si>
  <si>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</si>
  <si>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</si>
  <si>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</si>
  <si>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</si>
  <si>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</si>
  <si>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</si>
  <si>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</si>
  <si>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</si>
  <si>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</si>
  <si>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</si>
  <si>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</si>
  <si>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</si>
  <si>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</si>
  <si>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</si>
  <si>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</si>
  <si>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</si>
  <si>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</si>
  <si>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</si>
  <si>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</si>
  <si>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</si>
  <si>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</si>
  <si>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</si>
  <si>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</si>
  <si>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</si>
  <si>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</si>
  <si>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</si>
  <si>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</si>
  <si>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</si>
  <si>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</si>
  <si>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</si>
  <si>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</si>
  <si>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</si>
  <si>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</si>
  <si>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</si>
  <si>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</si>
  <si>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</si>
  <si>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</si>
  <si>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</si>
  <si>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</si>
  <si>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</si>
  <si>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</si>
  <si>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</si>
  <si>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</si>
  <si>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</si>
  <si>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</si>
  <si>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</si>
  <si>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</si>
  <si>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</si>
  <si>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</si>
  <si>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</si>
  <si>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</si>
  <si>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</si>
  <si>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</si>
  <si>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</si>
  <si>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</si>
  <si>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</si>
  <si>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</si>
  <si>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</si>
  <si>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</si>
  <si>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</si>
  <si>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</si>
  <si>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</si>
  <si>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</si>
  <si>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</si>
  <si>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</si>
  <si>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</si>
  <si>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</si>
  <si>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</si>
  <si>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</si>
  <si>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</si>
  <si>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</si>
  <si>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</si>
  <si>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</si>
  <si>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</si>
  <si>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</si>
  <si>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</si>
  <si>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</si>
  <si>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</si>
  <si>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</si>
  <si>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</si>
  <si>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</si>
  <si>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</si>
  <si>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</si>
  <si>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</si>
  <si>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</si>
  <si>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</si>
  <si>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</si>
  <si>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</si>
  <si>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</si>
  <si>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</si>
  <si>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</si>
  <si>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</si>
  <si>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</si>
  <si>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</si>
  <si>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</si>
  <si>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</si>
  <si>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</si>
  <si>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</si>
  <si>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</si>
  <si>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</si>
  <si>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</si>
  <si>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</si>
  <si>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</si>
  <si>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</si>
  <si>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</si>
  <si>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</si>
  <si>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</si>
  <si>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</si>
  <si>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</si>
  <si>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</si>
  <si>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</si>
  <si>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</si>
  <si>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</si>
  <si>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</si>
  <si>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</si>
  <si>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</si>
  <si>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</si>
  <si>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</si>
  <si>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</si>
  <si>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</si>
  <si>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</si>
  <si>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</si>
  <si>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</si>
  <si>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</si>
  <si>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</si>
  <si>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</si>
  <si>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</si>
  <si>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</si>
  <si>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</si>
  <si>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</si>
  <si>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</si>
  <si>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</si>
  <si>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</si>
  <si>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</si>
  <si>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</si>
  <si>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</si>
  <si>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</si>
  <si>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</si>
  <si>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</si>
  <si>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</si>
  <si>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</si>
  <si>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</si>
  <si>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</si>
  <si>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</si>
  <si>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</si>
  <si>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</si>
  <si>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</si>
  <si>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</si>
  <si>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</si>
  <si>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</si>
  <si>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</si>
  <si>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</si>
  <si>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</si>
  <si>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</si>
  <si>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</si>
  <si>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</si>
  <si>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</si>
  <si>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</si>
  <si>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</si>
  <si>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</si>
  <si>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</si>
  <si>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</si>
  <si>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</si>
  <si>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</si>
  <si>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</si>
  <si>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</si>
  <si>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</si>
  <si>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</si>
  <si>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</si>
  <si>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</si>
  <si>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</si>
  <si>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</si>
  <si>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</si>
  <si>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</si>
  <si>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</si>
  <si>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</si>
  <si>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</si>
  <si>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</si>
  <si>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</si>
  <si>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</si>
  <si>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</si>
  <si>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</si>
  <si>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</si>
  <si>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</si>
  <si>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</si>
  <si>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</si>
  <si>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</si>
  <si>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</si>
  <si>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</si>
  <si>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</si>
  <si>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</si>
  <si>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</si>
  <si>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</si>
  <si>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</si>
  <si>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</si>
  <si>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</si>
  <si>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</si>
  <si>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</si>
  <si>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</si>
  <si>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</si>
  <si>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</si>
  <si>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</si>
  <si>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</si>
  <si>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</si>
  <si>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</si>
  <si>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</si>
  <si>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</si>
  <si>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</si>
  <si>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</si>
  <si>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</si>
  <si>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</si>
  <si>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</si>
  <si>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</si>
  <si>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</si>
  <si>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</si>
  <si>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</si>
  <si>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</si>
  <si>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</si>
  <si>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</si>
  <si>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</si>
  <si>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</si>
  <si>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</si>
  <si>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</si>
  <si>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</si>
  <si>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</si>
  <si>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</si>
  <si>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</si>
  <si>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</si>
  <si>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</si>
  <si>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</si>
  <si>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</si>
  <si>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</si>
  <si>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</si>
  <si>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</si>
  <si>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</si>
  <si>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</si>
  <si>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</si>
  <si>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</si>
  <si>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</si>
  <si>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</si>
  <si>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</si>
  <si>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</si>
  <si>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</si>
  <si>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</si>
  <si>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</si>
  <si>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</si>
  <si>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</si>
  <si>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</si>
  <si>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</si>
  <si>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</si>
  <si>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</si>
  <si>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</si>
  <si>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</si>
  <si>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</si>
  <si>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</si>
  <si>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</si>
  <si>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</si>
  <si>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</si>
  <si>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</si>
  <si>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</si>
  <si>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</si>
  <si>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</si>
  <si>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</si>
  <si>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</si>
  <si>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</si>
  <si>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</si>
  <si>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</si>
  <si>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</si>
  <si>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</si>
  <si>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</si>
  <si>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</si>
  <si>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</si>
  <si>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</si>
  <si>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</si>
  <si>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</si>
  <si>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</si>
  <si>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</si>
  <si>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</si>
  <si>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</si>
  <si>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</si>
  <si>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</si>
  <si>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</si>
  <si>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</si>
  <si>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</si>
  <si>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</si>
  <si>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</si>
  <si>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</si>
  <si>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</si>
  <si>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</si>
  <si>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</si>
  <si>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</si>
  <si>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</si>
  <si>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</si>
  <si>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</si>
  <si>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</si>
  <si>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</si>
  <si>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</si>
  <si>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</si>
  <si>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</si>
  <si>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</si>
  <si>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</si>
  <si>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</si>
  <si>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</si>
  <si>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</si>
  <si>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</si>
  <si>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</si>
  <si>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</si>
  <si>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</si>
  <si>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</si>
  <si>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</si>
  <si>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</si>
  <si>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</si>
  <si>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</si>
  <si>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</si>
  <si>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</si>
  <si>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</si>
  <si>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</si>
  <si>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</si>
  <si>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</si>
  <si>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</si>
  <si>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</si>
  <si>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</si>
  <si>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</si>
  <si>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</si>
  <si>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</si>
  <si>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</si>
  <si>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</si>
  <si>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</si>
  <si>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</si>
  <si>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</si>
  <si>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</si>
  <si>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</si>
  <si>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</si>
  <si>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</si>
  <si>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</si>
  <si>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</si>
  <si>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</si>
  <si>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</si>
  <si>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</si>
  <si>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</si>
  <si>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</si>
  <si>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</si>
  <si>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</si>
  <si>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</si>
  <si>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</si>
  <si>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</si>
  <si>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</si>
  <si>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</si>
  <si>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</si>
  <si>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</si>
  <si>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</si>
  <si>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</si>
  <si>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</si>
  <si>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</si>
  <si>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</si>
  <si>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</si>
  <si>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</si>
  <si>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</si>
  <si>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</si>
  <si>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</si>
  <si>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</si>
  <si>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</si>
  <si>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</si>
  <si>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</si>
  <si>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</si>
  <si>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</si>
  <si>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</si>
  <si>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</si>
  <si>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</si>
  <si>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</si>
  <si>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</si>
  <si>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</si>
  <si>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</si>
  <si>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</si>
  <si>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</si>
  <si>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</si>
  <si>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</si>
  <si>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</si>
  <si>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</si>
  <si>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</si>
  <si>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</si>
  <si>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</si>
  <si>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</si>
  <si>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</si>
  <si>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</si>
  <si>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</si>
  <si>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</si>
  <si>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</si>
  <si>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</si>
  <si>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</si>
  <si>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</si>
  <si>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</si>
  <si>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</si>
  <si>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</si>
  <si>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</si>
  <si>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</si>
  <si>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</si>
  <si>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</si>
  <si>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</si>
  <si>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</si>
  <si>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</si>
  <si>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</si>
  <si>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</si>
  <si>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</si>
  <si>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</si>
  <si>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</si>
  <si>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</si>
  <si>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</si>
  <si>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</si>
  <si>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</si>
  <si>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</si>
  <si>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</si>
  <si>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</si>
  <si>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</si>
  <si>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</si>
  <si>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</si>
  <si>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</si>
  <si>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</si>
  <si>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</si>
  <si>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</si>
  <si>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</si>
  <si>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</si>
  <si>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</si>
  <si>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</si>
  <si>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</si>
  <si>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</si>
  <si>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</si>
  <si>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</si>
  <si>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</si>
  <si>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</si>
  <si>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</si>
  <si>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</si>
  <si>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</si>
  <si>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</si>
  <si>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</si>
  <si>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</si>
  <si>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</si>
  <si>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</si>
  <si>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</si>
  <si>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</si>
  <si>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</si>
  <si>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</si>
  <si>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</si>
  <si>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</si>
  <si>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</si>
  <si>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</si>
  <si>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</si>
  <si>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</si>
  <si>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</si>
  <si>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</si>
  <si>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</si>
  <si>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</si>
  <si>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</si>
  <si>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</si>
  <si>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</si>
  <si>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</si>
  <si>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</si>
  <si>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</si>
  <si>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</si>
  <si>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</si>
  <si>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</si>
  <si>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</si>
  <si>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</si>
  <si>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</si>
  <si>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</si>
  <si>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</si>
  <si>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</si>
  <si>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</si>
  <si>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</si>
  <si>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</si>
  <si>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</si>
  <si>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</si>
  <si>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</si>
  <si>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</si>
  <si>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</si>
  <si>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</si>
  <si>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</si>
  <si>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</si>
  <si>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</si>
  <si>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</si>
  <si>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</si>
  <si>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</si>
  <si>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</si>
  <si>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</si>
  <si>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</si>
  <si>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</si>
  <si>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</si>
  <si>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</si>
  <si>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</si>
  <si>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</si>
  <si>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</si>
  <si>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</si>
  <si>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</si>
  <si>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</si>
  <si>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</si>
  <si>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</si>
  <si>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</si>
  <si>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</si>
  <si>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</si>
  <si>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</si>
  <si>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</si>
  <si>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</si>
  <si>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</si>
  <si>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</si>
  <si>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</si>
  <si>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</si>
  <si>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</si>
  <si>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</si>
  <si>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</si>
  <si>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</si>
  <si>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</si>
  <si>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</si>
  <si>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</si>
  <si>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</si>
  <si>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</si>
  <si>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</si>
  <si>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</si>
  <si>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</si>
  <si>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</si>
  <si>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</si>
  <si>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</si>
  <si>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</si>
  <si>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</si>
  <si>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</si>
  <si>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</si>
  <si>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</si>
  <si>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</si>
  <si>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</si>
  <si>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</si>
  <si>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</si>
  <si>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</si>
  <si>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</si>
  <si>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</si>
  <si>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</si>
  <si>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</si>
  <si>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</si>
  <si>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</si>
  <si>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</si>
  <si>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</si>
  <si>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</si>
  <si>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</si>
  <si>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</si>
  <si>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</si>
  <si>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</si>
  <si>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</si>
  <si>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</si>
  <si>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</si>
  <si>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</si>
  <si>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</si>
  <si>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</si>
  <si>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</si>
  <si>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</si>
  <si>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</si>
  <si>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</si>
  <si>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</si>
  <si>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</si>
  <si>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</si>
  <si>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</si>
  <si>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</si>
  <si>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</si>
  <si>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</si>
  <si>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</si>
  <si>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</si>
  <si>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</si>
  <si>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</si>
  <si>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</si>
  <si>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</si>
  <si>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</si>
  <si>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</si>
  <si>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</si>
  <si>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</si>
  <si>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</si>
  <si>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</si>
  <si>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</si>
  <si>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</si>
  <si>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</si>
  <si>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</si>
  <si>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</si>
  <si>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</si>
  <si>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</si>
  <si>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</si>
  <si>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</si>
  <si>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</si>
  <si>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</si>
  <si>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</si>
  <si>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</si>
  <si>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</si>
  <si>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</si>
  <si>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</si>
  <si>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</si>
  <si>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</si>
  <si>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</si>
  <si>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</si>
  <si>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</si>
  <si>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</si>
  <si>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</si>
  <si>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</si>
  <si>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</si>
  <si>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</si>
  <si>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</si>
  <si>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</si>
  <si>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</si>
  <si>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</si>
  <si>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</si>
  <si>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</si>
  <si>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</si>
  <si>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</si>
  <si>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</si>
  <si>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</si>
  <si>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</si>
  <si>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</si>
  <si>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</si>
  <si>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</si>
  <si>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</si>
  <si>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</si>
  <si>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</si>
  <si>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</si>
  <si>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</si>
  <si>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</si>
  <si>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</si>
  <si>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</si>
  <si>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</si>
  <si>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</si>
  <si>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</si>
  <si>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</si>
  <si>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</si>
  <si>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</si>
  <si>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</si>
  <si>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</si>
  <si>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</si>
  <si>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</si>
  <si>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</si>
  <si>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</si>
  <si>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</si>
  <si>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</si>
  <si>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</si>
  <si>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</si>
  <si>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</si>
  <si>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</si>
  <si>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</si>
  <si>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</si>
  <si>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</si>
  <si>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</si>
  <si>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</si>
  <si>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</si>
  <si>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</si>
  <si>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</si>
  <si>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</si>
  <si>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</si>
  <si>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</si>
  <si>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</si>
  <si>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</si>
  <si>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</si>
  <si>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</si>
  <si>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</si>
  <si>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</si>
  <si>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</si>
  <si>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</si>
  <si>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</si>
  <si>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</si>
  <si>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</si>
  <si>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</si>
  <si>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</si>
  <si>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</si>
  <si>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</si>
  <si>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</si>
  <si>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</si>
  <si>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</si>
  <si>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</si>
  <si>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</si>
  <si>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</si>
  <si>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</si>
  <si>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</si>
  <si>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</si>
  <si>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</si>
  <si>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</si>
  <si>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</si>
  <si>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</si>
  <si>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</si>
  <si>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</si>
  <si>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</si>
  <si>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</si>
  <si>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</si>
  <si>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</si>
  <si>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</si>
  <si>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</si>
  <si>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</si>
  <si>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</si>
  <si>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</si>
  <si>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</si>
  <si>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</si>
  <si>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</si>
  <si>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</si>
  <si>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</si>
  <si>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</si>
  <si>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</si>
  <si>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</si>
  <si>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</si>
  <si>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</si>
  <si>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</si>
  <si>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</si>
  <si>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</si>
  <si>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</si>
  <si>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</si>
  <si>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</si>
  <si>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</si>
  <si>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</si>
  <si>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</si>
  <si>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</si>
  <si>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</si>
  <si>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</si>
  <si>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</si>
  <si>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</si>
  <si>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</si>
  <si>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</si>
  <si>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</si>
  <si>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</si>
  <si>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</si>
  <si>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</si>
  <si>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</si>
  <si>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</si>
  <si>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</si>
  <si>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</si>
  <si>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</si>
  <si>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</si>
  <si>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</si>
  <si>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</si>
  <si>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</si>
  <si>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</si>
  <si>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</si>
  <si>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</si>
  <si>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</si>
  <si>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</si>
  <si>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</si>
  <si>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</si>
  <si>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</si>
  <si>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</si>
  <si>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</si>
  <si>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</si>
  <si>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</si>
  <si>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</si>
  <si>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</si>
  <si>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</si>
  <si>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</si>
  <si>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</si>
  <si>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</si>
  <si>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</si>
  <si>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</si>
  <si>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</si>
  <si>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</si>
  <si>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</si>
  <si>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</si>
  <si>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</si>
  <si>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</si>
  <si>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</si>
  <si>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</si>
  <si>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</si>
  <si>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</si>
  <si>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</si>
  <si>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</si>
  <si>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</si>
  <si>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</si>
  <si>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</si>
  <si>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</si>
  <si>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</si>
  <si>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</si>
  <si>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</si>
  <si>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</si>
  <si>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</si>
  <si>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</si>
  <si>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</si>
  <si>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</si>
  <si>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</si>
  <si>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</si>
  <si>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</si>
  <si>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</si>
  <si>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</si>
  <si>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</si>
  <si>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</si>
  <si>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</si>
  <si>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</si>
  <si>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</si>
  <si>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</si>
  <si>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</si>
  <si>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</si>
  <si>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</si>
  <si>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</si>
  <si>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</si>
  <si>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</si>
  <si>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</si>
  <si>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</si>
  <si>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</si>
  <si>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</si>
  <si>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</si>
  <si>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</si>
  <si>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</si>
  <si>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</si>
  <si>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</si>
  <si>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</si>
  <si>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</si>
  <si>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</si>
  <si>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</si>
  <si>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</si>
  <si>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</si>
  <si>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</si>
  <si>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</si>
  <si>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</si>
  <si>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</si>
  <si>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</si>
  <si>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</si>
  <si>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</si>
  <si>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</si>
  <si>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</si>
  <si>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</si>
  <si>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</si>
  <si>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</si>
  <si>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</si>
  <si>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</si>
  <si>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</si>
  <si>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</si>
  <si>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</si>
  <si>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</si>
  <si>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</si>
  <si>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</si>
  <si>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</si>
  <si>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</si>
  <si>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</si>
  <si>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</si>
  <si>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</si>
  <si>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</si>
  <si>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</si>
  <si>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</si>
  <si>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</si>
  <si>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</si>
  <si>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</si>
  <si>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</si>
  <si>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</si>
  <si>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</si>
  <si>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</si>
  <si>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</si>
  <si>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</si>
  <si>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</si>
  <si>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</si>
  <si>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</si>
  <si>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</si>
  <si>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</si>
  <si>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</si>
  <si>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</si>
  <si>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</si>
  <si>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</si>
  <si>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</si>
  <si>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</si>
  <si>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</si>
  <si>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</si>
  <si>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</si>
  <si>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</si>
  <si>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</si>
  <si>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</si>
  <si>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</si>
  <si>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</si>
  <si>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</si>
  <si>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</si>
  <si>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</si>
  <si>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</si>
  <si>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</si>
  <si>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</si>
  <si>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</si>
  <si>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</si>
  <si>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</si>
  <si>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</si>
  <si>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</si>
  <si>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</si>
  <si>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</si>
  <si>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</si>
  <si>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</si>
  <si>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</si>
  <si>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</si>
  <si>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</si>
  <si>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</si>
  <si>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</si>
  <si>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</si>
  <si>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</si>
  <si>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</si>
  <si>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</si>
  <si>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</si>
  <si>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</si>
  <si>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</si>
  <si>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</si>
  <si>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</si>
  <si>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</si>
  <si>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</si>
  <si>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</si>
  <si>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</si>
  <si>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</si>
  <si>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</si>
  <si>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</si>
  <si>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</si>
  <si>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</si>
  <si>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</si>
  <si>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</si>
  <si>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</si>
  <si>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</si>
  <si>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</si>
  <si>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</si>
  <si>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</si>
  <si>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</si>
  <si>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</si>
  <si>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</si>
  <si>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</si>
  <si>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</si>
  <si>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</si>
  <si>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</si>
  <si>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</si>
  <si>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</si>
  <si>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</si>
  <si>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</si>
  <si>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</si>
  <si>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</si>
  <si>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</si>
  <si>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</si>
  <si>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</si>
  <si>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</si>
  <si>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</si>
  <si>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</si>
  <si>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</si>
  <si>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</si>
  <si>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</si>
  <si>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</si>
  <si>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</si>
  <si>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</si>
  <si>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</si>
  <si>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</si>
  <si>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</si>
  <si>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</si>
  <si>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</si>
  <si>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</si>
  <si>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</si>
  <si>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</si>
  <si>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</si>
  <si>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</si>
  <si>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</si>
  <si>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</si>
  <si>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</si>
  <si>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</si>
  <si>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</si>
  <si>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</si>
  <si>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</si>
  <si>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</si>
  <si>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</si>
  <si>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</si>
  <si>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</si>
  <si>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</si>
  <si>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</si>
  <si>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</si>
  <si>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</si>
  <si>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</si>
  <si>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</si>
  <si>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</si>
  <si>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</si>
  <si>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</si>
  <si>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</si>
  <si>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</si>
  <si>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</si>
  <si>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</si>
  <si>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</si>
  <si>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</si>
  <si>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</si>
  <si>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</si>
  <si>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</si>
  <si>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</si>
  <si>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</si>
  <si>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</si>
  <si>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</si>
  <si>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</si>
  <si>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</si>
  <si>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</si>
  <si>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</si>
  <si>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</si>
  <si>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</si>
  <si>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</si>
  <si>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</si>
  <si>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</si>
  <si>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</si>
  <si>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</si>
  <si>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</si>
  <si>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</si>
  <si>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</si>
  <si>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</si>
  <si>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</si>
  <si>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</si>
  <si>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</si>
  <si>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</si>
  <si>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</si>
  <si>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</si>
  <si>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</si>
  <si>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</si>
  <si>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</si>
  <si>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</si>
  <si>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</si>
  <si>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</si>
  <si>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</si>
  <si>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</si>
  <si>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</si>
  <si>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</si>
  <si>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</si>
  <si>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</si>
  <si>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</si>
  <si>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</si>
  <si>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</si>
  <si>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</si>
  <si>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</si>
  <si>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</si>
  <si>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</si>
  <si>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</si>
  <si>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</si>
  <si>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</si>
  <si>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</si>
  <si>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</si>
  <si>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</si>
  <si>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</si>
  <si>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</si>
  <si>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</si>
  <si>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</si>
  <si>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</si>
  <si>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</si>
  <si>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</si>
  <si>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</si>
  <si>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</si>
  <si>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</si>
  <si>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</si>
  <si>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</si>
  <si>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</si>
  <si>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</si>
  <si>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</si>
  <si>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</si>
  <si>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</si>
  <si>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</si>
  <si>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</si>
  <si>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</si>
  <si>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</si>
  <si>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</si>
  <si>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</si>
  <si>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</si>
  <si>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</si>
  <si>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</si>
  <si>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</si>
  <si>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</si>
  <si>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</si>
  <si>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</si>
  <si>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</si>
  <si>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</si>
  <si>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</si>
  <si>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</si>
  <si>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</si>
  <si>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</si>
  <si>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</si>
  <si>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</si>
  <si>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</si>
  <si>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</si>
  <si>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</si>
  <si>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</si>
  <si>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</si>
  <si>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</si>
  <si>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</si>
  <si>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</si>
  <si>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</si>
  <si>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</si>
  <si>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</si>
  <si>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</si>
  <si>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</si>
  <si>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</si>
  <si>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</si>
  <si>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</si>
  <si>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</si>
  <si>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</si>
  <si>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</si>
  <si>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</si>
  <si>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</si>
  <si>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</si>
  <si>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</si>
  <si>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</si>
  <si>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</si>
  <si>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</si>
  <si>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</si>
  <si>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</si>
  <si>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</si>
  <si>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</si>
  <si>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</si>
  <si>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</si>
  <si>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</si>
  <si>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</si>
  <si>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</si>
  <si>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</si>
  <si>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</si>
  <si>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</si>
  <si>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</si>
  <si>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</si>
  <si>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</si>
  <si>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</si>
  <si>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</si>
  <si>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</si>
  <si>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</si>
  <si>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</si>
  <si>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</si>
  <si>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</si>
  <si>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</si>
  <si>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</si>
  <si>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</si>
  <si>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</si>
  <si>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</si>
  <si>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</si>
  <si>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</si>
  <si>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</si>
  <si>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</si>
  <si>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</si>
  <si>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</si>
  <si>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</si>
  <si>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</si>
  <si>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</si>
  <si>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</si>
  <si>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</si>
  <si>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</si>
  <si>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</si>
  <si>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</si>
  <si>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</si>
  <si>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</si>
  <si>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</si>
  <si>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</si>
  <si>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</si>
  <si>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</si>
  <si>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</si>
  <si>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</si>
  <si>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</si>
  <si>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</si>
  <si>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</si>
  <si>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</si>
  <si>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</si>
  <si>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</si>
  <si>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</si>
  <si>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</si>
  <si>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</si>
  <si>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</si>
  <si>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</si>
  <si>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</si>
  <si>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</si>
  <si>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</si>
  <si>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</si>
  <si>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</si>
  <si>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</si>
  <si>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</si>
  <si>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</si>
  <si>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</si>
  <si>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</si>
  <si>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</si>
  <si>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</si>
  <si>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</si>
  <si>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</si>
  <si>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</si>
  <si>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</si>
  <si>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</si>
  <si>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</si>
  <si>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</si>
  <si>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</si>
  <si>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</si>
  <si>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</si>
  <si>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</si>
  <si>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</si>
  <si>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</si>
  <si>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</si>
  <si>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</si>
  <si>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</si>
  <si>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</si>
  <si>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</si>
  <si>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</si>
  <si>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</si>
  <si>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</si>
  <si>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</si>
  <si>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</si>
  <si>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</si>
  <si>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</si>
  <si>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</si>
  <si>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</si>
  <si>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</si>
  <si>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</si>
  <si>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</si>
  <si>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</si>
  <si>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</si>
  <si>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</si>
  <si>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</si>
  <si>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</si>
  <si>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</si>
  <si>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</si>
  <si>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</si>
  <si>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</si>
  <si>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</si>
  <si>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</si>
  <si>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</si>
  <si>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</si>
  <si>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</si>
  <si>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</si>
  <si>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</si>
  <si>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</si>
  <si>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</si>
  <si>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</si>
  <si>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</si>
  <si>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</si>
  <si>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</si>
  <si>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</si>
  <si>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</si>
  <si>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</si>
  <si>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</si>
  <si>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</si>
  <si>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</si>
  <si>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</si>
  <si>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</si>
  <si>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</si>
  <si>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</si>
  <si>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</si>
  <si>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</si>
  <si>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</si>
  <si>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</si>
  <si>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</si>
  <si>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</si>
  <si>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</si>
  <si>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</si>
  <si>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</si>
  <si>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</si>
  <si>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</si>
  <si>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</si>
  <si>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</si>
  <si>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</si>
  <si>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</si>
  <si>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</si>
  <si>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</si>
  <si>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</si>
  <si>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</si>
  <si>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</si>
  <si>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</si>
  <si>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</si>
  <si>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</si>
  <si>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</si>
  <si>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</si>
  <si>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</si>
  <si>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</si>
  <si>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</si>
  <si>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</si>
  <si>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</si>
  <si>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</si>
  <si>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</si>
  <si>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</si>
  <si>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</si>
  <si>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</si>
  <si>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</si>
  <si>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</si>
  <si>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</si>
  <si>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</si>
  <si>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</si>
  <si>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</si>
  <si>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</si>
  <si>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</si>
  <si>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</si>
  <si>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</si>
  <si>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</si>
  <si>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</si>
  <si>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</si>
  <si>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</si>
  <si>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</si>
  <si>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</si>
  <si>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</si>
  <si>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</si>
  <si>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</si>
  <si>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</si>
  <si>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</si>
  <si>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</si>
  <si>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</si>
  <si>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</si>
  <si>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</si>
  <si>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</si>
  <si>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</si>
  <si>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</si>
  <si>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</si>
  <si>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</si>
  <si>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</si>
  <si>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</si>
  <si>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</si>
  <si>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</si>
  <si>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</si>
  <si>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</si>
  <si>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</si>
  <si>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</si>
  <si>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</si>
  <si>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</si>
  <si>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</si>
  <si>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</si>
  <si>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</si>
  <si>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</si>
  <si>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</si>
  <si>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</si>
  <si>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</si>
  <si>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</si>
  <si>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</si>
  <si>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</si>
  <si>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</si>
  <si>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</si>
  <si>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</si>
  <si>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</si>
  <si>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</si>
  <si>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</si>
  <si>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</si>
  <si>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</si>
  <si>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</si>
  <si>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</si>
  <si>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</si>
  <si>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</si>
  <si>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</si>
  <si>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</si>
  <si>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</si>
  <si>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</si>
  <si>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</si>
  <si>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</si>
  <si>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</si>
  <si>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</si>
  <si>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</si>
  <si>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</si>
  <si>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</si>
  <si>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</si>
  <si>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</si>
  <si>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</si>
  <si>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</si>
  <si>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</si>
  <si>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</si>
  <si>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</si>
  <si>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</si>
  <si>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</si>
  <si>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</si>
  <si>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</si>
  <si>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</si>
  <si>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</si>
  <si>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</si>
  <si>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</si>
  <si>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</si>
  <si>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</si>
  <si>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</si>
  <si>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</si>
  <si>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</si>
  <si>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</si>
  <si>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</si>
  <si>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</si>
  <si>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</si>
  <si>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</si>
  <si>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</si>
  <si>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</si>
  <si>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</si>
  <si>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</si>
  <si>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</si>
  <si>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</si>
  <si>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</si>
  <si>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</si>
  <si>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</si>
  <si>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</si>
  <si>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</si>
  <si>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</si>
  <si>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</si>
  <si>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</si>
  <si>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</si>
  <si>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</si>
  <si>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</si>
  <si>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</si>
  <si>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</si>
  <si>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</si>
  <si>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</si>
  <si>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</si>
  <si>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</si>
  <si>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</si>
  <si>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</si>
  <si>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</si>
  <si>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</si>
  <si>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</si>
  <si>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</si>
  <si>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</si>
  <si>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</si>
  <si>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</si>
  <si>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</si>
  <si>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</si>
  <si>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</si>
  <si>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</si>
  <si>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</si>
  <si>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</si>
  <si>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</si>
  <si>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</si>
  <si>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</si>
  <si>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</si>
  <si>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</si>
  <si>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</si>
  <si>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</si>
  <si>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</si>
  <si>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</si>
  <si>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</si>
  <si>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</si>
  <si>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</si>
  <si>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</si>
  <si>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</si>
  <si>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</si>
  <si>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</si>
  <si>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</si>
  <si>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</si>
  <si>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</si>
  <si>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</si>
  <si>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</si>
  <si>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</si>
  <si>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</si>
  <si>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</si>
  <si>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</si>
  <si>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</si>
  <si>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</si>
  <si>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</si>
  <si>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</si>
  <si>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</si>
  <si>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</si>
  <si>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</si>
  <si>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</si>
  <si>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</si>
  <si>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</si>
  <si>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</si>
  <si>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</si>
  <si>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</si>
  <si>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</si>
  <si>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</si>
  <si>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</si>
  <si>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</si>
  <si>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</si>
  <si>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</si>
  <si>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</si>
  <si>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</si>
  <si>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</si>
  <si>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</si>
  <si>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</si>
  <si>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</si>
  <si>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</si>
  <si>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</si>
  <si>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</si>
  <si>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</si>
  <si>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</si>
  <si>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</si>
  <si>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</si>
  <si>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</si>
  <si>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</si>
  <si>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</si>
  <si>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</si>
  <si>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</si>
  <si>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</si>
  <si>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</si>
  <si>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</si>
  <si>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</si>
  <si>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</si>
  <si>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</si>
  <si>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</si>
  <si>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</si>
  <si>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</si>
  <si>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</si>
  <si>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</si>
  <si>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</si>
  <si>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</si>
  <si>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</si>
  <si>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</si>
  <si>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</si>
  <si>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</si>
  <si>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</si>
  <si>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</si>
  <si>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</si>
  <si>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</si>
  <si>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</si>
  <si>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</si>
  <si>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</si>
  <si>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</si>
  <si>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</si>
  <si>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</si>
  <si>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</si>
  <si>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</si>
  <si>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</si>
  <si>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</si>
  <si>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</si>
  <si>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</si>
  <si>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</si>
  <si>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</si>
  <si>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</si>
  <si>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</si>
  <si>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</si>
  <si>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</si>
  <si>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</si>
  <si>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</si>
  <si>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</si>
  <si>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</si>
  <si>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</si>
  <si>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</si>
  <si>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</si>
  <si>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</si>
  <si>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</si>
  <si>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</si>
  <si>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</si>
  <si>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</si>
  <si>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</si>
  <si>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</si>
  <si>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</si>
  <si>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</si>
  <si>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</si>
  <si>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</si>
  <si>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</si>
  <si>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</si>
  <si>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</si>
  <si>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</si>
  <si>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</si>
  <si>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</si>
  <si>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</si>
  <si>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</si>
  <si>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</si>
  <si>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</si>
  <si>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</si>
  <si>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</si>
  <si>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</si>
  <si>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</si>
  <si>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</si>
  <si>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</si>
  <si>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</si>
  <si>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</si>
  <si>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</si>
  <si>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</si>
  <si>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</si>
  <si>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</si>
  <si>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</si>
  <si>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</si>
  <si>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</si>
  <si>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</si>
  <si>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</si>
  <si>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</si>
  <si>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</si>
  <si>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</si>
  <si>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</si>
  <si>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</si>
  <si>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</si>
  <si>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</si>
  <si>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</si>
  <si>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</si>
  <si>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</si>
  <si>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</si>
  <si>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</si>
  <si>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</si>
  <si>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</si>
  <si>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</si>
  <si>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</si>
  <si>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</si>
  <si>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</si>
  <si>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</si>
  <si>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</si>
  <si>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</si>
  <si>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</si>
  <si>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</si>
  <si>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</si>
  <si>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</si>
  <si>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</si>
  <si>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</si>
  <si>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</si>
  <si>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</si>
  <si>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</si>
  <si>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</si>
  <si>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</si>
  <si>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</si>
  <si>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</si>
  <si>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</si>
  <si>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</si>
  <si>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</si>
  <si>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</si>
  <si>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</si>
  <si>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</si>
  <si>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</si>
  <si>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</si>
  <si>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</si>
  <si>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</si>
  <si>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</si>
  <si>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</si>
  <si>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</si>
  <si>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</si>
  <si>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</si>
  <si>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</si>
  <si>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</si>
  <si>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</si>
  <si>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</si>
  <si>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</si>
  <si>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</si>
  <si>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</si>
  <si>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</si>
  <si>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</si>
  <si>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</si>
  <si>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</si>
  <si>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</si>
  <si>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</si>
  <si>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</si>
  <si>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</si>
  <si>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</si>
  <si>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</si>
  <si>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</si>
  <si>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</si>
  <si>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</si>
  <si>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</si>
  <si>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</si>
  <si>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</si>
  <si>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</si>
  <si>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</si>
  <si>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</si>
  <si>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</si>
  <si>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</si>
  <si>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</si>
  <si>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</si>
  <si>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</si>
  <si>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</si>
  <si>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</si>
  <si>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</si>
  <si>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</si>
  <si>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</si>
  <si>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</si>
  <si>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</si>
  <si>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</si>
  <si>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</si>
  <si>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</si>
  <si>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</si>
  <si>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</si>
  <si>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</si>
  <si>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</si>
  <si>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</si>
  <si>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</si>
  <si>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</si>
  <si>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</si>
  <si>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</si>
  <si>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</si>
  <si>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</si>
  <si>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</si>
  <si>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</si>
  <si>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</si>
  <si>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</si>
  <si>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</si>
  <si>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</si>
  <si>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</si>
  <si>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</si>
  <si>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</si>
  <si>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</si>
  <si>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</si>
  <si>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</si>
  <si>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</si>
  <si>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</si>
  <si>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</si>
  <si>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</si>
  <si>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</si>
  <si>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</si>
  <si>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</si>
  <si>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</si>
  <si>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</si>
  <si>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</si>
  <si>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</si>
  <si>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</si>
  <si>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</si>
  <si>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</si>
  <si>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</si>
  <si>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</si>
  <si>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</si>
  <si>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</si>
  <si>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</si>
  <si>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</si>
  <si>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</si>
  <si>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</si>
  <si>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</si>
  <si>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</si>
  <si>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</si>
  <si>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</si>
  <si>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</si>
  <si>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</si>
  <si>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</si>
  <si>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</si>
  <si>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</si>
  <si>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</si>
  <si>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</si>
  <si>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</si>
  <si>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</si>
  <si>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</si>
  <si>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</si>
  <si>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</si>
  <si>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</si>
  <si>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</si>
  <si>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</si>
  <si>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</si>
  <si>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</si>
  <si>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</si>
  <si>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</si>
  <si>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</si>
  <si>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</si>
  <si>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</si>
  <si>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</si>
  <si>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</si>
  <si>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</si>
  <si>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</si>
  <si>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</si>
  <si>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</si>
  <si>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</si>
  <si>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</si>
  <si>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</si>
  <si>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</si>
  <si>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</si>
  <si>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</si>
  <si>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</si>
  <si>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</si>
  <si>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</si>
  <si>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</si>
  <si>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</si>
  <si>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</si>
  <si>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</si>
  <si>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</si>
  <si>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</si>
  <si>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</si>
  <si>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</si>
  <si>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</si>
  <si>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</si>
  <si>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</si>
  <si>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</si>
  <si>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</si>
  <si>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</si>
  <si>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</si>
  <si>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</si>
  <si>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</si>
  <si>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</si>
  <si>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</si>
  <si>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</si>
  <si>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</si>
  <si>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</si>
  <si>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</si>
  <si>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</si>
  <si>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</si>
  <si>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</si>
  <si>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</si>
  <si>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</si>
  <si>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</si>
  <si>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</si>
  <si>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</si>
  <si>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</si>
  <si>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</si>
  <si>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</si>
  <si>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</si>
  <si>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</si>
  <si>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</si>
  <si>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</si>
  <si>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</si>
  <si>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</si>
  <si>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</si>
  <si>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</si>
  <si>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</si>
  <si>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</si>
  <si>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</si>
  <si>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</si>
  <si>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</si>
  <si>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</si>
  <si>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</si>
  <si>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</si>
  <si>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</si>
  <si>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</si>
  <si>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</si>
  <si>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</si>
  <si>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</si>
  <si>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</si>
  <si>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</si>
  <si>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</si>
  <si>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</si>
  <si>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</si>
  <si>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</si>
  <si>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</si>
  <si>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</si>
  <si>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</si>
  <si>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</si>
  <si>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</si>
  <si>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</si>
  <si>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</si>
  <si>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</si>
  <si>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</si>
  <si>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</si>
  <si>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</si>
  <si>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</si>
  <si>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</si>
  <si>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</si>
  <si>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</si>
  <si>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</si>
  <si>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</si>
  <si>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</si>
  <si>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</si>
  <si>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</si>
  <si>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</si>
  <si>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</si>
  <si>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</si>
  <si>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</si>
  <si>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</si>
  <si>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</si>
  <si>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</si>
  <si>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</si>
  <si>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</si>
  <si>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</si>
  <si>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</si>
  <si>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</si>
  <si>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</si>
  <si>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</si>
  <si>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</si>
  <si>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</si>
  <si>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</si>
  <si>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</si>
  <si>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</si>
  <si>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</si>
  <si>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</si>
  <si>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</si>
  <si>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</si>
  <si>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</si>
  <si>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</si>
  <si>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</si>
  <si>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</si>
  <si>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</si>
  <si>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</si>
  <si>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</si>
  <si>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</si>
  <si>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</si>
  <si>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</si>
  <si>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</si>
  <si>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</si>
  <si>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</si>
  <si>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</si>
  <si>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</si>
  <si>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</si>
  <si>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</si>
  <si>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</si>
  <si>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</si>
  <si>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</si>
  <si>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</si>
  <si>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</si>
  <si>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</si>
  <si>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</si>
  <si>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</si>
  <si>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</si>
  <si>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</si>
  <si>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</si>
  <si>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</si>
  <si>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</si>
  <si>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</si>
  <si>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</si>
  <si>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</si>
  <si>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</si>
  <si>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</si>
  <si>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</si>
  <si>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</si>
  <si>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</si>
  <si>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</si>
  <si>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</si>
  <si>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</si>
  <si>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</si>
  <si>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</si>
  <si>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</si>
  <si>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</si>
  <si>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</si>
  <si>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</si>
  <si>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</si>
  <si>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</si>
  <si>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</si>
  <si>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</si>
  <si>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</si>
  <si>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</si>
  <si>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</si>
  <si>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</si>
  <si>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</si>
  <si>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</si>
  <si>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</si>
  <si>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</si>
  <si>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</si>
  <si>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</si>
  <si>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</si>
  <si>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</si>
  <si>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</si>
  <si>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</si>
  <si>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</si>
  <si>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</si>
  <si>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</si>
  <si>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</si>
  <si>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</si>
  <si>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</si>
  <si>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</si>
  <si>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</si>
  <si>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</si>
  <si>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</si>
  <si>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</si>
  <si>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</si>
  <si>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</si>
  <si>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</si>
  <si>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</si>
  <si>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</si>
  <si>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</si>
  <si>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</si>
  <si>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</si>
  <si>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</si>
  <si>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</si>
  <si>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</si>
  <si>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</si>
  <si>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</si>
  <si>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</si>
  <si>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</si>
  <si>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</si>
  <si>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</si>
  <si>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</si>
  <si>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</si>
  <si>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</si>
  <si>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</si>
  <si>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</si>
  <si>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</si>
  <si>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</si>
  <si>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</si>
  <si>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</si>
  <si>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</si>
  <si>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</si>
  <si>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</si>
  <si>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</si>
  <si>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</si>
  <si>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</si>
  <si>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</si>
  <si>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</si>
  <si>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</si>
  <si>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</si>
  <si>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</si>
  <si>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</si>
  <si>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</si>
  <si>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</si>
  <si>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</si>
  <si>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</si>
  <si>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</si>
  <si>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</si>
  <si>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</si>
  <si>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</si>
  <si>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</si>
  <si>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</si>
  <si>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</si>
  <si>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</si>
  <si>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</si>
  <si>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</si>
  <si>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</si>
  <si>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</si>
  <si>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</si>
  <si>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</si>
  <si>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</si>
  <si>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</si>
  <si>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</si>
  <si>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</si>
  <si>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</si>
  <si>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</si>
  <si>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</si>
  <si>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</si>
  <si>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</si>
  <si>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</si>
  <si>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</si>
  <si>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</si>
  <si>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</si>
  <si>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</si>
  <si>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</si>
  <si>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</si>
  <si>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</si>
  <si>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</si>
  <si>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</si>
  <si>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</si>
  <si>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</si>
  <si>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</si>
  <si>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</si>
  <si>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</si>
  <si>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</si>
  <si>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</si>
  <si>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</si>
  <si>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</si>
  <si>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</si>
  <si>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</si>
  <si>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</si>
  <si>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</si>
  <si>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</si>
  <si>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</si>
  <si>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</si>
  <si>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</si>
  <si>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</si>
  <si>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</si>
  <si>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</si>
  <si>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</si>
  <si>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</si>
  <si>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</si>
  <si>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</si>
  <si>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</si>
  <si>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</si>
  <si>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</si>
  <si>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</si>
  <si>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</si>
  <si>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</si>
  <si>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</si>
  <si>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</si>
  <si>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</si>
  <si>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</si>
  <si>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</si>
  <si>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</si>
  <si>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</si>
  <si>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</si>
  <si>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</si>
  <si>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</si>
  <si>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</si>
  <si>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</si>
  <si>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</si>
  <si>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</si>
  <si>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</si>
  <si>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</si>
  <si>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</si>
  <si>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</si>
  <si>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</si>
  <si>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</si>
  <si>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</si>
  <si>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</si>
  <si>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</si>
  <si>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</si>
  <si>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</si>
  <si>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</si>
  <si>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</si>
  <si>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</si>
  <si>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</si>
  <si>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</si>
  <si>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</si>
  <si>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</si>
  <si>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</si>
  <si>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</si>
  <si>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</si>
  <si>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</si>
  <si>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</si>
  <si>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</si>
  <si>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</si>
  <si>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</si>
  <si>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</si>
  <si>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</si>
  <si>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</si>
  <si>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</si>
  <si>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</si>
  <si>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</si>
  <si>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</si>
  <si>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</si>
  <si>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</si>
  <si>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</si>
  <si>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</si>
  <si>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</si>
  <si>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</si>
  <si>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</si>
  <si>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</si>
  <si>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</si>
  <si>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</si>
  <si>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</si>
  <si>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</si>
  <si>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</si>
  <si>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</si>
  <si>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</si>
  <si>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</si>
  <si>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</si>
  <si>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</si>
  <si>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</si>
  <si>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</si>
  <si>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</si>
  <si>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</si>
  <si>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</si>
  <si>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</si>
  <si>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</si>
  <si>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</si>
  <si>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</si>
  <si>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</si>
  <si>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</si>
  <si>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</si>
  <si>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</si>
  <si>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</si>
  <si>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</si>
  <si>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</si>
  <si>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</si>
  <si>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</si>
  <si>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</si>
  <si>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</si>
  <si>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</si>
  <si>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</si>
  <si>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</si>
  <si>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</si>
  <si>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</si>
  <si>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</si>
  <si>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</si>
  <si>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</si>
  <si>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</si>
  <si>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</si>
  <si>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</si>
  <si>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</si>
  <si>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</si>
  <si>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</si>
  <si>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</si>
  <si>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</si>
  <si>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</si>
  <si>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</si>
  <si>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</si>
  <si>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</si>
  <si>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</si>
  <si>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</si>
  <si>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</si>
  <si>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</si>
  <si>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</si>
  <si>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</si>
  <si>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</si>
  <si>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</si>
  <si>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</si>
  <si>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</si>
  <si>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</si>
  <si>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</si>
  <si>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</si>
  <si>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</si>
  <si>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</si>
  <si>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</si>
  <si>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</si>
  <si>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</si>
  <si>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</si>
  <si>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</si>
  <si>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</si>
  <si>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</si>
  <si>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</si>
  <si>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</si>
  <si>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</si>
  <si>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</si>
  <si>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</si>
  <si>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</si>
  <si>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</si>
  <si>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</si>
  <si>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</si>
  <si>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</si>
  <si>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</si>
  <si>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</si>
  <si>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</si>
  <si>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</si>
  <si>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</si>
  <si>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</si>
  <si>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</si>
  <si>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</si>
  <si>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</si>
  <si>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</si>
  <si>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</si>
  <si>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</si>
  <si>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</si>
  <si>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</si>
  <si>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</si>
  <si>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</si>
  <si>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</si>
  <si>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</si>
  <si>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</si>
  <si>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</si>
  <si>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</si>
  <si>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</si>
  <si>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</si>
  <si>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</si>
  <si>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</si>
  <si>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</si>
  <si>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</si>
  <si>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</si>
  <si>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</si>
  <si>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</si>
  <si>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</si>
  <si>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</si>
  <si>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</si>
  <si>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</si>
  <si>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</si>
  <si>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</si>
  <si>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</si>
  <si>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</si>
  <si>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</si>
  <si>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</si>
  <si>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</si>
  <si>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</si>
  <si>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</si>
  <si>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</si>
  <si>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</si>
  <si>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</si>
  <si>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</si>
  <si>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</si>
  <si>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</si>
  <si>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</si>
  <si>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</si>
  <si>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</si>
  <si>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</si>
  <si>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</si>
  <si>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</si>
  <si>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</si>
  <si>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</si>
  <si>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</si>
  <si>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</si>
  <si>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</si>
  <si>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</si>
  <si>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</si>
  <si>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</si>
  <si>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</si>
  <si>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</si>
  <si>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</si>
  <si>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</si>
  <si>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</si>
  <si>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</si>
  <si>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</si>
  <si>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</si>
  <si>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</si>
  <si>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</si>
  <si>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</si>
  <si>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</si>
  <si>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</si>
  <si>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</si>
  <si>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</si>
  <si>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</si>
  <si>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</si>
  <si>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</si>
  <si>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</si>
  <si>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</si>
  <si>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</si>
  <si>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</si>
  <si>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</si>
  <si>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</si>
  <si>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</si>
  <si>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</si>
  <si>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</si>
  <si>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</si>
  <si>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</si>
  <si>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</si>
  <si>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</si>
  <si>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</si>
  <si>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</si>
  <si>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</si>
  <si>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</si>
  <si>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</si>
  <si>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</si>
  <si>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</si>
  <si>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</si>
  <si>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</si>
  <si>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</si>
  <si>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</si>
  <si>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</si>
  <si>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</si>
  <si>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</si>
  <si>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</si>
  <si>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</si>
  <si>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</si>
  <si>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</si>
  <si>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</si>
  <si>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</si>
  <si>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</si>
  <si>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</si>
  <si>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</si>
  <si>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</si>
  <si>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</si>
  <si>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</si>
  <si>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</si>
  <si>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</si>
  <si>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</si>
  <si>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</si>
  <si>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</si>
  <si>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</si>
  <si>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</si>
  <si>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</si>
  <si>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</si>
  <si>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</si>
  <si>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</si>
  <si>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</si>
  <si>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</si>
  <si>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</si>
  <si>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</si>
  <si>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</si>
  <si>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</si>
  <si>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</si>
  <si>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</si>
  <si>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</si>
  <si>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</si>
  <si>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</si>
  <si>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</si>
  <si>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</si>
  <si>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</si>
  <si>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</si>
  <si>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</si>
  <si>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</si>
  <si>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</si>
  <si>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</si>
  <si>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</si>
  <si>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</si>
  <si>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</si>
  <si>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</si>
  <si>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</si>
  <si>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</si>
  <si>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</si>
  <si>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</si>
  <si>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</si>
  <si>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</si>
  <si>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</si>
  <si>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</si>
  <si>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</si>
  <si>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</si>
  <si>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</si>
  <si>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</si>
  <si>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</si>
  <si>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</si>
  <si>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</si>
  <si>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</si>
  <si>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</si>
  <si>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</si>
  <si>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</si>
  <si>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</si>
  <si>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</si>
  <si>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</si>
  <si>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</si>
  <si>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</si>
  <si>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</si>
  <si>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</si>
  <si>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</si>
  <si>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</si>
  <si>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</si>
  <si>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</si>
  <si>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</si>
  <si>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</si>
  <si>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</si>
  <si>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</si>
  <si>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</si>
  <si>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</si>
  <si>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</si>
  <si>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</si>
  <si>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</si>
  <si>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</si>
  <si>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</si>
  <si>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</si>
  <si>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</si>
  <si>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</si>
  <si>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</si>
  <si>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</si>
  <si>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</si>
  <si>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</si>
  <si>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</si>
  <si>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</si>
  <si>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</si>
  <si>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</si>
  <si>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</si>
  <si>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</si>
  <si>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</si>
  <si>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</si>
  <si>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</si>
  <si>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</si>
  <si>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</si>
  <si>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</si>
  <si>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</si>
  <si>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</si>
  <si>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</si>
  <si>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</si>
  <si>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</si>
  <si>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</si>
  <si>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</si>
  <si>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</si>
  <si>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</si>
  <si>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</si>
  <si>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</si>
  <si>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</si>
  <si>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</si>
  <si>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</si>
  <si>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</si>
  <si>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</si>
  <si>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</si>
  <si>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</si>
  <si>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</si>
  <si>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</si>
  <si>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</si>
  <si>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</si>
  <si>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</si>
  <si>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</si>
  <si>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</si>
  <si>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</si>
  <si>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</si>
  <si>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</si>
  <si>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</si>
  <si>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</si>
  <si>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</si>
  <si>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</si>
  <si>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</si>
  <si>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</si>
  <si>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</si>
  <si>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</si>
  <si>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</si>
  <si>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</si>
  <si>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</si>
  <si>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</si>
  <si>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</si>
  <si>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</si>
  <si>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</si>
  <si>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</si>
  <si>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</si>
  <si>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</si>
  <si>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</si>
  <si>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</si>
  <si>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</si>
  <si>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</si>
  <si>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</si>
  <si>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</si>
  <si>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</si>
  <si>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</si>
  <si>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</si>
  <si>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</si>
  <si>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</si>
  <si>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</si>
  <si>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</si>
  <si>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</si>
  <si>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</si>
  <si>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</si>
  <si>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</si>
  <si>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</si>
  <si>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</si>
  <si>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</si>
  <si>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</si>
  <si>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</si>
  <si>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</si>
  <si>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</si>
  <si>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</si>
  <si>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</si>
  <si>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</si>
  <si>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</si>
  <si>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</si>
  <si>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</si>
  <si>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</si>
  <si>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</si>
  <si>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</si>
  <si>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</si>
  <si>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</si>
  <si>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</si>
  <si>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</si>
  <si>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</si>
  <si>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</si>
  <si>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</si>
  <si>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</si>
  <si>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</si>
  <si>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</si>
  <si>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</si>
  <si>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</si>
  <si>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</si>
  <si>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</si>
  <si>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</si>
  <si>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</si>
  <si>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</si>
  <si>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</si>
  <si>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</si>
  <si>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</si>
  <si>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</si>
  <si>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</si>
  <si>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</si>
  <si>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</si>
  <si>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</si>
  <si>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</si>
  <si>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</si>
  <si>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</si>
  <si>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</si>
  <si>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</si>
  <si>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</si>
  <si>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</si>
  <si>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</si>
  <si>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</si>
  <si>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</si>
  <si>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</si>
  <si>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</si>
  <si>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</si>
  <si>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</si>
  <si>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</si>
  <si>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</si>
  <si>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</si>
  <si>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</si>
  <si>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</si>
  <si>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</si>
  <si>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</si>
  <si>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</si>
  <si>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</si>
  <si>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</si>
  <si>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</si>
  <si>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</si>
  <si>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</si>
  <si>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</si>
  <si>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</si>
  <si>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</si>
  <si>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</si>
  <si>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</si>
  <si>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</si>
  <si>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</si>
  <si>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</si>
  <si>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</si>
  <si>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</si>
  <si>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</si>
  <si>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</si>
  <si>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</si>
  <si>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</si>
  <si>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</si>
  <si>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</si>
  <si>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</si>
  <si>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</si>
  <si>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</si>
  <si>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</si>
  <si>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</si>
  <si>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</si>
  <si>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</si>
  <si>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</si>
  <si>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</si>
  <si>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</si>
  <si>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</si>
  <si>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</si>
  <si>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</si>
  <si>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</si>
  <si>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</si>
  <si>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</si>
  <si>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</si>
  <si>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</si>
  <si>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</si>
  <si>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</si>
  <si>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</si>
  <si>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</si>
  <si>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</si>
  <si>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</si>
  <si>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</si>
  <si>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</si>
  <si>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</si>
  <si>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</si>
  <si>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</si>
  <si>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</si>
  <si>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</si>
  <si>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</si>
  <si>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</si>
  <si>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</si>
  <si>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</si>
  <si>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</si>
  <si>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</si>
  <si>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</si>
  <si>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</si>
  <si>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</si>
  <si>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</si>
  <si>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</si>
  <si>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</si>
  <si>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</si>
  <si>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</si>
  <si>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</si>
  <si>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</si>
  <si>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</si>
  <si>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</si>
  <si>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</si>
  <si>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</si>
  <si>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</si>
  <si>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</si>
  <si>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</si>
  <si>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</si>
  <si>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</si>
  <si>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</si>
  <si>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</si>
  <si>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</si>
  <si>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</si>
  <si>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</si>
  <si>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</si>
  <si>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</si>
  <si>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</si>
  <si>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</si>
  <si>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</si>
  <si>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</si>
  <si>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</si>
  <si>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</si>
  <si>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</si>
  <si>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</si>
  <si>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</si>
  <si>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</si>
  <si>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</si>
  <si>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</si>
  <si>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</si>
  <si>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</si>
  <si>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</si>
  <si>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</si>
  <si>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</si>
  <si>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</si>
  <si>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</si>
  <si>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</si>
  <si>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</si>
  <si>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</si>
  <si>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</si>
  <si>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</si>
  <si>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</si>
  <si>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</si>
  <si>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</si>
  <si>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</si>
  <si>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</si>
  <si>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</si>
  <si>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</si>
  <si>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</si>
  <si>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</si>
  <si>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</si>
  <si>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</si>
  <si>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</si>
  <si>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</si>
  <si>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</si>
  <si>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</si>
  <si>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</si>
  <si>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</si>
  <si>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</si>
  <si>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</si>
  <si>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</si>
  <si>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</si>
  <si>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</si>
  <si>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</si>
  <si>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</si>
  <si>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</si>
  <si>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</si>
  <si>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</si>
  <si>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</si>
  <si>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</si>
  <si>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</si>
  <si>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</si>
  <si>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</si>
  <si>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</si>
  <si>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</si>
  <si>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</si>
  <si>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</si>
  <si>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</si>
  <si>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</si>
  <si>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</si>
  <si>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</si>
  <si>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</si>
  <si>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</si>
  <si>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</si>
  <si>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</si>
  <si>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</si>
  <si>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</si>
  <si>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</si>
  <si>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</si>
  <si>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</si>
  <si>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</si>
  <si>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</si>
  <si>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</si>
  <si>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</si>
  <si>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</si>
  <si>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</si>
  <si>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</si>
  <si>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</si>
  <si>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</si>
  <si>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</si>
  <si>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</si>
  <si>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</si>
  <si>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</si>
  <si>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</si>
  <si>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</si>
  <si>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</si>
  <si>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</si>
  <si>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</si>
  <si>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</si>
  <si>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</si>
  <si>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</si>
  <si>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</si>
  <si>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</si>
  <si>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</si>
  <si>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</si>
  <si>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</si>
  <si>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</si>
  <si>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</si>
  <si>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</si>
  <si>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</si>
  <si>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</si>
  <si>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</si>
  <si>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</si>
  <si>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</si>
  <si>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</si>
  <si>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</si>
  <si>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</si>
  <si>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</si>
  <si>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</si>
  <si>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</si>
  <si>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</si>
  <si>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</si>
  <si>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</si>
  <si>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</si>
  <si>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</si>
  <si>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</si>
  <si>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</si>
  <si>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</si>
  <si>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</si>
  <si>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</si>
  <si>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</si>
  <si>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</si>
  <si>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</si>
  <si>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</si>
  <si>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</si>
  <si>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</si>
  <si>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</si>
  <si>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</si>
  <si>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</si>
  <si>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</si>
  <si>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</si>
  <si>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</si>
  <si>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</si>
  <si>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</si>
  <si>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</si>
  <si>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</si>
  <si>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</si>
  <si>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</si>
  <si>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</si>
  <si>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</si>
  <si>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</si>
  <si>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</si>
  <si>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</si>
  <si>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</si>
  <si>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</si>
  <si>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</si>
  <si>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</si>
  <si>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</si>
  <si>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</si>
  <si>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</si>
  <si>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</si>
  <si>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</si>
  <si>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</si>
  <si>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</si>
  <si>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</si>
  <si>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</si>
  <si>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</si>
  <si>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</si>
  <si>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</si>
  <si>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</si>
  <si>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</si>
  <si>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</si>
  <si>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</si>
  <si>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</si>
  <si>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</si>
  <si>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</si>
  <si>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</si>
  <si>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</si>
  <si>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</si>
  <si>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</si>
  <si>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</si>
  <si>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</si>
  <si>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</si>
  <si>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</si>
  <si>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</si>
  <si>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</si>
  <si>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</si>
  <si>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</si>
  <si>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</si>
  <si>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</si>
  <si>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</si>
  <si>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</si>
  <si>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</si>
  <si>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</si>
  <si>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</si>
  <si>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</si>
  <si>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</si>
  <si>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</si>
  <si>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</si>
  <si>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</si>
  <si>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</si>
  <si>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</si>
  <si>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</si>
  <si>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</si>
  <si>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</si>
  <si>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</si>
  <si>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</si>
  <si>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</si>
  <si>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</si>
  <si>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</si>
  <si>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</si>
  <si>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</si>
  <si>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</si>
  <si>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</si>
  <si>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</si>
  <si>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</si>
  <si>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</si>
  <si>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</si>
  <si>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</si>
  <si>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</si>
  <si>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</si>
  <si>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</si>
  <si>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</si>
  <si>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</si>
  <si>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</si>
  <si>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</si>
  <si>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</si>
  <si>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</si>
  <si>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</si>
  <si>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</si>
  <si>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</si>
  <si>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</si>
  <si>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</si>
  <si>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</si>
  <si>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</si>
  <si>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</si>
  <si>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</si>
  <si>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</si>
  <si>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</si>
  <si>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</si>
  <si>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</si>
  <si>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</si>
  <si>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</si>
  <si>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</si>
  <si>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</si>
  <si>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</si>
  <si>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</si>
  <si>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</si>
  <si>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</si>
  <si>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</si>
  <si>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</si>
  <si>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</si>
  <si>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</si>
  <si>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</si>
  <si>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</si>
  <si>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</si>
  <si>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</si>
  <si>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</si>
  <si>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</si>
  <si>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</si>
  <si>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</si>
  <si>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</si>
  <si>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</si>
  <si>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</si>
  <si>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</si>
  <si>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</si>
  <si>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</si>
  <si>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</si>
  <si>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</si>
  <si>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</si>
  <si>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</si>
  <si>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</si>
  <si>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</si>
  <si>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</si>
  <si>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</si>
  <si>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</si>
  <si>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</si>
  <si>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</si>
  <si>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</si>
  <si>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</si>
  <si>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</si>
  <si>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</si>
  <si>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</si>
  <si>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</si>
  <si>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</si>
  <si>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</si>
  <si>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</si>
  <si>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</si>
  <si>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</si>
  <si>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</si>
  <si>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</si>
  <si>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</si>
  <si>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</si>
  <si>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</si>
  <si>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</si>
  <si>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</si>
  <si>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</si>
  <si>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</si>
  <si>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</si>
  <si>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</si>
  <si>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</si>
  <si>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</si>
  <si>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</si>
  <si>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</si>
  <si>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</si>
  <si>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</si>
  <si>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</si>
  <si>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</si>
  <si>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</si>
  <si>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</si>
  <si>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</si>
  <si>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</si>
  <si>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</si>
  <si>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</si>
  <si>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</si>
  <si>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</si>
  <si>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</si>
  <si>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</si>
  <si>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</si>
  <si>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</si>
  <si>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</si>
  <si>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</si>
  <si>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</si>
  <si>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</si>
  <si>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</si>
  <si>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</si>
  <si>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</si>
  <si>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</si>
  <si>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</si>
  <si>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</si>
  <si>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</si>
  <si>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</si>
  <si>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</si>
  <si>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</si>
  <si>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</si>
  <si>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</si>
  <si>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</si>
  <si>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</si>
  <si>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</si>
  <si>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</si>
  <si>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</si>
  <si>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</si>
  <si>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</si>
  <si>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</si>
  <si>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</si>
  <si>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</si>
  <si>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</si>
  <si>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</si>
  <si>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</si>
  <si>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</si>
  <si>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</si>
  <si>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</si>
  <si>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</si>
  <si>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</si>
  <si>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</si>
  <si>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</si>
  <si>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</si>
  <si>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</si>
  <si>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</si>
  <si>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</si>
  <si>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</si>
  <si>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</si>
  <si>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</si>
  <si>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</si>
  <si>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</si>
  <si>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</si>
  <si>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</si>
  <si>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</si>
  <si>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</si>
  <si>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</si>
  <si>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</si>
  <si>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</si>
  <si>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</si>
  <si>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</si>
  <si>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</si>
  <si>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</si>
  <si>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</si>
  <si>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</si>
  <si>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</si>
  <si>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</si>
  <si>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</si>
  <si>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</si>
  <si>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</si>
  <si>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</si>
  <si>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</si>
  <si>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</si>
  <si>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</si>
  <si>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</si>
  <si>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</si>
  <si>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</si>
  <si>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</si>
  <si>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</si>
  <si>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</si>
  <si>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</si>
  <si>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</si>
  <si>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</si>
  <si>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</si>
  <si>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</si>
  <si>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</si>
  <si>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</si>
  <si>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</si>
  <si>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</si>
  <si>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</si>
  <si>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</si>
  <si>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</si>
  <si>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</si>
  <si>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</si>
  <si>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</si>
  <si>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</si>
  <si>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</si>
  <si>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</si>
  <si>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</si>
  <si>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</si>
  <si>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</si>
  <si>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</si>
  <si>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</si>
  <si>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</si>
  <si>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</si>
  <si>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</si>
  <si>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</si>
  <si>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</si>
  <si>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</si>
  <si>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</si>
  <si>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</si>
  <si>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</si>
  <si>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</si>
  <si>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</si>
  <si>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</si>
  <si>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</si>
  <si>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</si>
  <si>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</si>
  <si>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</si>
  <si>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</si>
  <si>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</si>
  <si>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</si>
  <si>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</si>
  <si>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</si>
  <si>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</si>
  <si>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</si>
  <si>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</si>
  <si>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</si>
  <si>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</si>
  <si>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</si>
  <si>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</si>
  <si>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</si>
  <si>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</si>
  <si>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</si>
  <si>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</si>
  <si>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</si>
  <si>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</si>
  <si>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</si>
  <si>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</si>
  <si>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</si>
  <si>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</si>
  <si>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</si>
  <si>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</si>
  <si>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</si>
  <si>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</si>
  <si>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</si>
  <si>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</si>
  <si>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</si>
  <si>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</si>
  <si>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</si>
  <si>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</si>
  <si>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</si>
  <si>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</si>
  <si>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</si>
  <si>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</si>
  <si>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</si>
  <si>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</si>
  <si>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</si>
  <si>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</si>
  <si>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</si>
  <si>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</si>
  <si>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</si>
  <si>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</si>
  <si>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</si>
  <si>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</si>
  <si>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</si>
  <si>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</si>
  <si>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</si>
  <si>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</si>
  <si>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</si>
  <si>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</si>
  <si>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</si>
  <si>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</si>
  <si>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</si>
  <si>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</si>
  <si>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</si>
  <si>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</si>
  <si>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</si>
  <si>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</si>
  <si>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</si>
  <si>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</si>
  <si>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</si>
  <si>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</si>
  <si>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</si>
  <si>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</si>
  <si>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</si>
  <si>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</si>
  <si>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</si>
  <si>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</si>
  <si>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</si>
  <si>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</si>
  <si>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</si>
  <si>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</si>
  <si>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</si>
  <si>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</si>
  <si>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</si>
  <si>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</si>
  <si>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</si>
  <si>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</si>
  <si>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</si>
  <si>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</si>
  <si>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</si>
  <si>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</si>
  <si>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</si>
  <si>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</si>
  <si>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</si>
  <si>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</si>
  <si>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</si>
  <si>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</si>
  <si>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</si>
  <si>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</si>
  <si>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</si>
  <si>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</si>
  <si>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</si>
  <si>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</si>
  <si>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</si>
  <si>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</si>
  <si>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</si>
  <si>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</si>
  <si>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</si>
  <si>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</si>
  <si>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</si>
  <si>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</si>
  <si>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</si>
  <si>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</si>
  <si>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</si>
  <si>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</si>
  <si>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</si>
  <si>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</si>
  <si>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</si>
  <si>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</si>
  <si>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</si>
  <si>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</si>
  <si>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</si>
  <si>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</si>
  <si>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</si>
  <si>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</si>
  <si>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</si>
  <si>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</si>
  <si>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</si>
  <si>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</si>
  <si>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</si>
  <si>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</si>
  <si>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</si>
  <si>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</si>
  <si>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</si>
  <si>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</si>
  <si>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</si>
  <si>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</si>
  <si>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</si>
  <si>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</si>
  <si>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</si>
  <si>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</si>
  <si>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</si>
  <si>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</si>
  <si>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</si>
  <si>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</si>
  <si>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</si>
  <si>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</si>
  <si>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</si>
  <si>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</si>
  <si>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</si>
  <si>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</si>
  <si>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</si>
  <si>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</si>
  <si>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</si>
  <si>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</si>
  <si>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</si>
  <si>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</si>
  <si>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</si>
  <si>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</si>
  <si>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</si>
  <si>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</si>
  <si>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</si>
  <si>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</si>
  <si>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</si>
  <si>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</si>
  <si>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</si>
  <si>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</si>
  <si>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</si>
  <si>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</si>
  <si>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</si>
  <si>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</si>
  <si>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</si>
  <si>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</si>
  <si>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</si>
  <si>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</si>
  <si>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</si>
  <si>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</si>
  <si>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</si>
  <si>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</si>
  <si>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</si>
  <si>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</si>
  <si>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</si>
  <si>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</si>
  <si>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</si>
  <si>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</si>
  <si>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</si>
  <si>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</si>
  <si>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</si>
  <si>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</si>
  <si>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</si>
  <si>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</si>
  <si>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</si>
  <si>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</si>
  <si>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</si>
  <si>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</si>
  <si>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</si>
  <si>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</si>
  <si>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</si>
  <si>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</si>
  <si>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</si>
  <si>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</si>
  <si>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</si>
  <si>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</si>
  <si>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</si>
  <si>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</si>
  <si>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</si>
  <si>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</si>
  <si>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</si>
  <si>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</si>
  <si>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</si>
  <si>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</si>
  <si>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</si>
  <si>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</si>
  <si>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</si>
  <si>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</si>
  <si>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</si>
  <si>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</si>
  <si>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</si>
  <si>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</si>
  <si>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</si>
  <si>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</si>
  <si>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</si>
  <si>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</si>
  <si>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</si>
  <si>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</si>
  <si>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</si>
  <si>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</si>
  <si>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</si>
  <si>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</si>
  <si>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</si>
  <si>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</si>
  <si>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</si>
  <si>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</si>
  <si>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</si>
  <si>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</si>
  <si>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</si>
  <si>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</si>
  <si>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</si>
  <si>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</si>
  <si>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</si>
  <si>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</si>
  <si>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</si>
  <si>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</si>
  <si>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</si>
  <si>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</si>
  <si>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</si>
  <si>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</si>
  <si>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</si>
  <si>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</si>
  <si>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</si>
  <si>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</si>
  <si>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</si>
  <si>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</si>
  <si>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</si>
  <si>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</si>
  <si>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</si>
  <si>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</si>
  <si>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</si>
  <si>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</si>
  <si>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</si>
  <si>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</si>
  <si>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</si>
  <si>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</si>
  <si>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</si>
  <si>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</si>
  <si>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</si>
  <si>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</si>
  <si>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</si>
  <si>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</si>
  <si>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</si>
  <si>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</si>
  <si>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</si>
  <si>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</si>
  <si>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</si>
  <si>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</si>
  <si>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</si>
  <si>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</si>
  <si>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</si>
  <si>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</si>
  <si>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</si>
  <si>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</si>
  <si>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</si>
  <si>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</si>
  <si>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</si>
  <si>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</si>
  <si>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</si>
  <si>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</si>
  <si>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</si>
  <si>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</si>
  <si>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</si>
  <si>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</si>
  <si>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</si>
  <si>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</si>
  <si>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</si>
  <si>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</si>
  <si>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</si>
  <si>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</si>
  <si>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</si>
  <si>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</si>
  <si>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</si>
  <si>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</si>
  <si>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</si>
  <si>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</si>
  <si>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</si>
  <si>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</si>
  <si>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</si>
  <si>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</si>
  <si>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</si>
  <si>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</si>
  <si>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</si>
  <si>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</si>
  <si>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</si>
  <si>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</si>
  <si>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</si>
  <si>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</si>
  <si>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</si>
  <si>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</si>
  <si>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</si>
  <si>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</si>
  <si>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</si>
  <si>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</si>
  <si>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</si>
  <si>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</si>
  <si>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</si>
  <si>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</si>
  <si>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</si>
  <si>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</si>
  <si>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</si>
  <si>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</si>
  <si>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</si>
  <si>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</si>
  <si>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</si>
  <si>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</si>
  <si>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</si>
  <si>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</si>
  <si>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</si>
  <si>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</si>
  <si>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</si>
  <si>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</si>
  <si>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</si>
  <si>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</si>
  <si>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</si>
  <si>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</si>
  <si>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</si>
  <si>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</si>
  <si>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</si>
  <si>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</si>
  <si>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</si>
  <si>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</si>
  <si>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</si>
  <si>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</si>
  <si>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</si>
  <si>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</si>
  <si>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</si>
  <si>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</si>
  <si>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</si>
  <si>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</si>
  <si>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</si>
  <si>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</si>
  <si>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</si>
  <si>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</si>
  <si>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</si>
  <si>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</si>
  <si>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</si>
  <si>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</si>
  <si>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</si>
  <si>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</si>
  <si>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</si>
  <si>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</si>
  <si>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</si>
  <si>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</si>
  <si>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</si>
  <si>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</si>
  <si>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</si>
  <si>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</si>
  <si>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</si>
  <si>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</si>
  <si>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</si>
  <si>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</si>
  <si>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</si>
  <si>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</si>
  <si>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</si>
  <si>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</si>
  <si>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</si>
  <si>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</si>
  <si>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</si>
  <si>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</si>
  <si>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</si>
  <si>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</si>
  <si>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</si>
  <si>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</si>
  <si>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</si>
  <si>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</si>
  <si>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</si>
  <si>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</si>
  <si>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</si>
  <si>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</si>
  <si>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</si>
  <si>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</si>
  <si>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</si>
  <si>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</si>
  <si>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</si>
  <si>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</si>
  <si>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</si>
  <si>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</si>
  <si>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</si>
  <si>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</si>
  <si>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</si>
  <si>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</si>
  <si>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</si>
  <si>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</si>
  <si>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</si>
  <si>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</si>
  <si>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</si>
  <si>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</si>
  <si>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</si>
  <si>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</si>
  <si>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</si>
  <si>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</si>
  <si>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</si>
  <si>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</si>
  <si>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</si>
  <si>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</si>
  <si>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</si>
  <si>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</si>
  <si>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</si>
  <si>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</si>
  <si>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</si>
  <si>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</si>
  <si>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</si>
  <si>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</si>
  <si>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</si>
  <si>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</si>
  <si>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</si>
  <si>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</si>
  <si>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</si>
  <si>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</si>
  <si>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</si>
  <si>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</si>
  <si>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</si>
  <si>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</si>
  <si>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</si>
  <si>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</si>
  <si>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</si>
  <si>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</si>
  <si>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</si>
  <si>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</si>
  <si>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</si>
  <si>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</si>
  <si>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</si>
  <si>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</si>
  <si>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</si>
  <si>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</si>
  <si>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</si>
  <si>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</si>
  <si>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</si>
  <si>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</si>
  <si>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</si>
  <si>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</si>
  <si>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</si>
  <si>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</si>
  <si>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</si>
  <si>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</si>
  <si>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</si>
  <si>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</si>
  <si>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</si>
  <si>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</si>
  <si>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</si>
  <si>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</si>
  <si>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</si>
  <si>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</si>
  <si>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</si>
  <si>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</si>
  <si>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</si>
  <si>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</si>
  <si>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</si>
  <si>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</si>
  <si>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</si>
  <si>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</si>
  <si>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</si>
  <si>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</si>
  <si>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</si>
  <si>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</si>
  <si>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</si>
  <si>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</si>
  <si>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</si>
  <si>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</si>
  <si>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</si>
  <si>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</si>
  <si>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</si>
  <si>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</si>
  <si>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</si>
  <si>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</si>
  <si>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</si>
  <si>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</si>
  <si>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</si>
  <si>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</si>
  <si>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</si>
  <si>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</si>
  <si>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</si>
  <si>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</si>
  <si>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</si>
  <si>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</si>
  <si>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</si>
  <si>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</si>
  <si>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</si>
  <si>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</si>
  <si>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</si>
  <si>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</si>
  <si>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</si>
  <si>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</si>
  <si>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</si>
  <si>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</si>
  <si>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</si>
  <si>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</si>
  <si>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</si>
  <si>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</si>
  <si>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</si>
  <si>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</si>
  <si>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</si>
  <si>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</si>
  <si>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</si>
  <si>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</si>
  <si>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</si>
  <si>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</si>
  <si>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</si>
  <si>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</si>
  <si>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</si>
  <si>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</si>
  <si>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</si>
  <si>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</si>
  <si>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</si>
  <si>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</si>
  <si>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</si>
  <si>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</si>
  <si>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</si>
  <si>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</si>
  <si>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</si>
  <si>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</si>
  <si>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</si>
  <si>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</si>
  <si>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</si>
  <si>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</si>
  <si>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</si>
  <si>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</si>
  <si>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</si>
  <si>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</si>
  <si>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</si>
  <si>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</si>
  <si>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</si>
  <si>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</si>
  <si>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</si>
  <si>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</si>
  <si>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</si>
  <si>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</si>
  <si>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</si>
  <si>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</si>
  <si>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</si>
  <si>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</si>
  <si>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</si>
  <si>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</si>
  <si>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</si>
  <si>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</si>
  <si>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</si>
  <si>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</si>
  <si>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</si>
  <si>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</si>
  <si>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</si>
  <si>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</si>
  <si>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</si>
  <si>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</si>
  <si>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</si>
  <si>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</si>
  <si>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</si>
  <si>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</si>
  <si>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</si>
  <si>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</si>
  <si>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</si>
  <si>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</si>
  <si>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</si>
  <si>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</si>
  <si>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</si>
  <si>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</si>
  <si>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</si>
  <si>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</si>
  <si>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</si>
  <si>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</si>
  <si>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</si>
  <si>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</si>
  <si>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</si>
  <si>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</si>
  <si>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</si>
  <si>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</si>
  <si>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</si>
  <si>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</si>
  <si>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</si>
  <si>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</si>
  <si>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</si>
  <si>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</si>
  <si>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</si>
  <si>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</si>
  <si>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</si>
  <si>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</si>
  <si>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</si>
  <si>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</si>
  <si>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</si>
  <si>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</si>
  <si>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</si>
  <si>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</si>
  <si>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</si>
  <si>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</si>
  <si>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</si>
  <si>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</si>
  <si>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</si>
  <si>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</si>
  <si>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</si>
  <si>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</si>
  <si>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</si>
  <si>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</si>
  <si>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</si>
  <si>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</si>
  <si>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</si>
  <si>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</si>
  <si>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</si>
  <si>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</si>
  <si>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</si>
  <si>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</si>
  <si>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</si>
  <si>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</si>
  <si>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</si>
  <si>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</si>
  <si>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</si>
  <si>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</si>
  <si>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</si>
  <si>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</si>
  <si>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</si>
  <si>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</si>
  <si>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</si>
  <si>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</si>
  <si>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</si>
  <si>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</si>
  <si>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</si>
  <si>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</si>
  <si>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</si>
  <si>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</si>
  <si>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</si>
  <si>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</si>
  <si>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</si>
  <si>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</si>
  <si>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</si>
  <si>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</si>
  <si>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</si>
  <si>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</si>
  <si>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</si>
  <si>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</si>
  <si>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</si>
  <si>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</si>
  <si>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</si>
  <si>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</si>
  <si>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</si>
  <si>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</si>
  <si>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</si>
  <si>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</si>
  <si>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</si>
  <si>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</si>
  <si>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</si>
  <si>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</si>
  <si>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</si>
  <si>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</si>
  <si>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</si>
  <si>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</si>
  <si>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</si>
  <si>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</si>
  <si>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</si>
  <si>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</si>
  <si>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</si>
  <si>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</si>
  <si>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</si>
  <si>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</si>
  <si>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</si>
  <si>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</si>
  <si>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</si>
  <si>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</si>
  <si>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</si>
  <si>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</si>
  <si>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</si>
  <si>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</si>
  <si>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</si>
  <si>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</si>
  <si>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</si>
  <si>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</si>
  <si>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</si>
  <si>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</si>
  <si>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</si>
  <si>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</si>
  <si>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</si>
  <si>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</si>
  <si>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</si>
  <si>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</si>
  <si>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</si>
  <si>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</si>
  <si>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</si>
  <si>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</si>
  <si>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</si>
  <si>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</si>
  <si>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</si>
  <si>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</si>
  <si>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</si>
  <si>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</si>
  <si>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</si>
  <si>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</si>
  <si>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</si>
  <si>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</si>
  <si>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</si>
  <si>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</si>
  <si>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</si>
  <si>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</si>
  <si>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</si>
  <si>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</si>
  <si>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</si>
  <si>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</si>
  <si>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</si>
  <si>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</si>
  <si>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</si>
  <si>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</si>
  <si>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</si>
  <si>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</si>
  <si>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</si>
  <si>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</si>
  <si>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</si>
  <si>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</si>
  <si>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</si>
  <si>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</si>
  <si>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</si>
  <si>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</si>
  <si>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</si>
  <si>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</si>
  <si>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</si>
  <si>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</si>
  <si>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</si>
  <si>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</si>
  <si>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</si>
  <si>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</si>
  <si>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</si>
  <si>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</si>
  <si>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</si>
  <si>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</si>
  <si>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</si>
  <si>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</si>
  <si>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</si>
  <si>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</si>
  <si>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</si>
  <si>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</si>
  <si>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</si>
  <si>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</si>
  <si>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</si>
  <si>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</si>
  <si>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</si>
  <si>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</si>
  <si>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</si>
  <si>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</si>
  <si>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</si>
  <si>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</si>
  <si>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</si>
  <si>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</si>
  <si>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</si>
  <si>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</si>
  <si>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</si>
  <si>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</si>
  <si>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</si>
  <si>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</si>
  <si>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</si>
  <si>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</si>
  <si>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</si>
  <si>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</si>
  <si>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</si>
  <si>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</si>
  <si>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</si>
  <si>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</si>
  <si>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</si>
  <si>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</si>
  <si>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</si>
  <si>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</si>
  <si>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</si>
  <si>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</si>
  <si>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</si>
  <si>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</si>
  <si>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</si>
  <si>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</si>
  <si>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</si>
  <si>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</si>
  <si>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</si>
  <si>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</si>
  <si>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</si>
  <si>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</si>
  <si>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</si>
  <si>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</si>
  <si>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</si>
  <si>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</si>
  <si>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</si>
  <si>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</si>
  <si>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</si>
  <si>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</si>
  <si>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</si>
  <si>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</si>
  <si>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</si>
  <si>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</si>
  <si>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</si>
  <si>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</si>
  <si>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</si>
  <si>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</si>
  <si>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</si>
  <si>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</si>
  <si>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</si>
  <si>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</si>
  <si>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</si>
  <si>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</si>
  <si>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</si>
  <si>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</si>
  <si>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</si>
  <si>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</si>
  <si>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</si>
  <si>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</si>
  <si>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</si>
  <si>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</si>
  <si>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</si>
  <si>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</si>
  <si>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</si>
  <si>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</si>
  <si>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</si>
  <si>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</si>
  <si>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</si>
  <si>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</si>
  <si>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</si>
  <si>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</si>
  <si>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</si>
  <si>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</si>
  <si>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</si>
  <si>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</si>
  <si>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</si>
  <si>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</si>
  <si>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</si>
  <si>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</si>
  <si>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</si>
  <si>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</si>
  <si>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</si>
  <si>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</si>
  <si>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</si>
  <si>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</si>
  <si>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</si>
  <si>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</si>
  <si>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</si>
  <si>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</si>
  <si>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</si>
  <si>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</si>
  <si>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</si>
  <si>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</si>
  <si>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</si>
  <si>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</si>
  <si>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</si>
  <si>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</si>
  <si>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</si>
  <si>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</si>
  <si>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</si>
  <si>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</si>
  <si>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</si>
  <si>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</si>
  <si>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</si>
  <si>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</si>
  <si>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</si>
  <si>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</si>
  <si>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</si>
  <si>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</si>
  <si>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</si>
  <si>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</si>
  <si>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</si>
  <si>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</si>
  <si>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</si>
  <si>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</si>
  <si>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</si>
  <si>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</si>
  <si>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</si>
  <si>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</si>
  <si>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</si>
  <si>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</si>
  <si>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</si>
  <si>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</si>
  <si>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</si>
  <si>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</si>
  <si>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</si>
  <si>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</si>
  <si>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</si>
  <si>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</si>
  <si>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</si>
  <si>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</si>
  <si>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</si>
  <si>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</si>
  <si>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</si>
  <si>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</si>
  <si>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</si>
  <si>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</si>
  <si>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</si>
  <si>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</si>
  <si>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</si>
  <si>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</si>
  <si>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</si>
  <si>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</si>
  <si>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</si>
  <si>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</si>
  <si>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</si>
  <si>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</si>
  <si>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</si>
  <si>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</si>
  <si>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</si>
  <si>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</si>
  <si>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</si>
  <si>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</si>
  <si>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</si>
  <si>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</si>
  <si>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</si>
  <si>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</si>
  <si>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</si>
  <si>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</si>
  <si>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</si>
  <si>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</si>
  <si>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</si>
  <si>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</si>
  <si>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</si>
  <si>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</si>
  <si>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</si>
  <si>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</si>
  <si>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</si>
  <si>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</si>
  <si>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</si>
  <si>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</si>
  <si>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</si>
  <si>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</si>
  <si>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</si>
  <si>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</si>
  <si>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</si>
  <si>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</si>
  <si>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</si>
  <si>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</si>
  <si>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</si>
  <si>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</si>
  <si>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</si>
  <si>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</si>
  <si>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</si>
  <si>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</si>
  <si>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</si>
  <si>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</si>
  <si>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</si>
  <si>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</si>
  <si>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</si>
  <si>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</si>
  <si>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</si>
  <si>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</si>
  <si>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</si>
  <si>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</si>
  <si>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</si>
  <si>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</si>
  <si>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</si>
  <si>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</si>
  <si>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</si>
  <si>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</si>
  <si>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</si>
  <si>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</si>
  <si>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</si>
  <si>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</si>
  <si>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</si>
  <si>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</si>
  <si>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</si>
  <si>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</si>
  <si>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</si>
  <si>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</si>
  <si>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</si>
  <si>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</si>
  <si>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</si>
  <si>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</si>
  <si>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</si>
  <si>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</si>
  <si>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</si>
  <si>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</si>
  <si>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</si>
  <si>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</si>
  <si>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</si>
  <si>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</si>
  <si>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</si>
  <si>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</si>
  <si>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</si>
  <si>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</si>
  <si>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</si>
  <si>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</si>
  <si>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</si>
  <si>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</si>
  <si>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</si>
  <si>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</si>
  <si>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</si>
  <si>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</si>
  <si>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</si>
  <si>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</si>
  <si>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</si>
  <si>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</si>
  <si>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</si>
  <si>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</si>
  <si>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</si>
  <si>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</si>
  <si>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</si>
  <si>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</si>
  <si>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</si>
  <si>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</si>
  <si>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</si>
  <si>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</si>
  <si>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</si>
  <si>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</si>
  <si>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</si>
  <si>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</si>
  <si>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</si>
  <si>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</si>
  <si>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</si>
  <si>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</si>
  <si>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</si>
  <si>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</si>
  <si>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</si>
  <si>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</si>
  <si>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</si>
  <si>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</si>
  <si>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</si>
  <si>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</si>
  <si>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</si>
  <si>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</si>
  <si>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</si>
  <si>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</si>
  <si>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</si>
  <si>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</si>
  <si>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</si>
  <si>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</si>
  <si>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</si>
  <si>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</si>
  <si>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</si>
  <si>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</si>
  <si>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</si>
  <si>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</si>
  <si>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</si>
  <si>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</si>
  <si>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</si>
  <si>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</si>
  <si>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</si>
  <si>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</si>
  <si>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</si>
  <si>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</si>
  <si>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</si>
  <si>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</si>
  <si>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</si>
  <si>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</si>
  <si>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</si>
  <si>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</si>
  <si>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</si>
  <si>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</si>
  <si>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</si>
  <si>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</si>
  <si>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</si>
  <si>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</si>
  <si>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</si>
  <si>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</si>
  <si>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</si>
  <si>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</si>
  <si>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</si>
  <si>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</si>
  <si>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</si>
  <si>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</si>
  <si>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</si>
  <si>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</si>
  <si>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</si>
  <si>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</si>
  <si>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</si>
  <si>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</si>
  <si>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</si>
  <si>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</si>
  <si>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</si>
  <si>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</si>
  <si>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</si>
  <si>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</si>
  <si>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</si>
  <si>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</si>
  <si>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</si>
  <si>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</si>
  <si>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</si>
  <si>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</si>
  <si>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</si>
  <si>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</si>
  <si>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</si>
  <si>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</si>
  <si>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</si>
  <si>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</si>
  <si>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</si>
  <si>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</si>
  <si>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</si>
  <si>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</si>
  <si>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</si>
  <si>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</si>
  <si>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</si>
  <si>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</si>
  <si>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</si>
  <si>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</si>
  <si>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</si>
  <si>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</si>
  <si>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</si>
  <si>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</si>
  <si>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</si>
  <si>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</si>
  <si>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</si>
  <si>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</si>
  <si>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</si>
  <si>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</si>
  <si>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</si>
  <si>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</si>
  <si>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</si>
  <si>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</si>
  <si>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</si>
  <si>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</si>
  <si>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</si>
  <si>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</si>
  <si>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</si>
  <si>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</si>
  <si>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</si>
  <si>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</si>
  <si>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</si>
  <si>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</si>
  <si>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</si>
  <si>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</si>
  <si>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</si>
  <si>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</si>
  <si>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</si>
  <si>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</si>
  <si>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</si>
  <si>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</si>
  <si>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</si>
  <si>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</si>
  <si>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</si>
  <si>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</si>
  <si>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</si>
  <si>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</si>
  <si>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</si>
  <si>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</si>
  <si>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</si>
  <si>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</si>
  <si>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</si>
  <si>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</si>
  <si>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</si>
  <si>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</si>
  <si>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</si>
  <si>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</si>
  <si>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</si>
  <si>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</si>
  <si>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</si>
  <si>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</si>
  <si>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</si>
  <si>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</si>
  <si>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</si>
  <si>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</si>
  <si>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</si>
  <si>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</si>
  <si>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</si>
  <si>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</si>
  <si>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</si>
  <si>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</si>
  <si>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</si>
  <si>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</si>
  <si>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</si>
  <si>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</si>
  <si>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</si>
  <si>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</si>
  <si>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</si>
  <si>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</si>
  <si>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</si>
  <si>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</si>
  <si>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</si>
  <si>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</si>
  <si>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</si>
  <si>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</si>
  <si>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</si>
  <si>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</si>
  <si>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</si>
  <si>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</si>
  <si>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</si>
  <si>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</si>
  <si>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</si>
  <si>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</si>
  <si>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</si>
  <si>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</si>
  <si>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</si>
  <si>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</si>
  <si>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</si>
  <si>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</si>
  <si>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</si>
  <si>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</si>
  <si>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</si>
  <si>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</si>
  <si>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</si>
  <si>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</si>
  <si>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</si>
  <si>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</si>
  <si>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</si>
  <si>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</si>
  <si>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</si>
  <si>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</si>
  <si>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</si>
  <si>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</si>
  <si>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</si>
  <si>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</si>
  <si>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</si>
  <si>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</si>
  <si>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</si>
  <si>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</si>
  <si>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</si>
  <si>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</si>
  <si>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</si>
  <si>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</si>
  <si>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</si>
  <si>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</si>
  <si>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</si>
  <si>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</si>
  <si>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</si>
  <si>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</si>
  <si>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</si>
  <si>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</si>
  <si>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</si>
  <si>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</si>
  <si>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</si>
  <si>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</si>
  <si>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</si>
  <si>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</si>
  <si>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</si>
  <si>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</si>
  <si>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</si>
  <si>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</si>
  <si>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</si>
  <si>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</si>
  <si>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</si>
  <si>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</si>
  <si>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</si>
  <si>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</si>
  <si>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</si>
  <si>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</si>
  <si>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</si>
  <si>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</si>
  <si>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</si>
  <si>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</si>
  <si>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</si>
  <si>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</si>
  <si>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</si>
  <si>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</si>
  <si>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</si>
  <si>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</si>
  <si>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</si>
  <si>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</si>
  <si>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</si>
  <si>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</si>
  <si>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</si>
  <si>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</si>
  <si>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</si>
  <si>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</si>
  <si>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</si>
  <si>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</si>
  <si>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</si>
  <si>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</si>
  <si>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</si>
  <si>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</si>
  <si>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</si>
  <si>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</si>
  <si>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</si>
  <si>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</si>
  <si>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</si>
  <si>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</si>
  <si>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</si>
  <si>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</si>
  <si>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</si>
  <si>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</si>
  <si>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</si>
  <si>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</si>
  <si>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</si>
  <si>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</si>
  <si>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</si>
  <si>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</si>
  <si>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</si>
  <si>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</si>
  <si>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</si>
  <si>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</si>
  <si>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</si>
  <si>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</si>
  <si>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</si>
  <si>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</si>
  <si>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</si>
  <si>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</si>
  <si>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</si>
  <si>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</si>
  <si>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</si>
  <si>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</si>
  <si>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</si>
  <si>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</si>
  <si>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</si>
  <si>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</si>
  <si>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</si>
  <si>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</si>
  <si>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</si>
  <si>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</si>
  <si>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</si>
  <si>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</si>
  <si>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</si>
  <si>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</si>
  <si>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</si>
  <si>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</si>
  <si>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</si>
  <si>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</si>
  <si>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</si>
  <si>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</si>
  <si>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</si>
  <si>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</si>
  <si>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</si>
  <si>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</si>
  <si>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</si>
  <si>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</si>
  <si>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</si>
  <si>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</si>
  <si>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</si>
  <si>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</si>
  <si>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</si>
  <si>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</si>
  <si>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</si>
  <si>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</si>
  <si>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</si>
  <si>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</si>
  <si>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</si>
  <si>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</si>
  <si>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</si>
  <si>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</si>
  <si>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</si>
  <si>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</si>
  <si>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</si>
  <si>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</si>
  <si>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</si>
  <si>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</si>
  <si>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</si>
  <si>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</si>
  <si>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</si>
  <si>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</si>
  <si>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</si>
  <si>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</si>
  <si>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</si>
  <si>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</si>
  <si>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</si>
  <si>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</si>
  <si>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</si>
  <si>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</si>
  <si>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</si>
  <si>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</si>
  <si>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</si>
  <si>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</si>
  <si>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</si>
  <si>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</si>
  <si>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</si>
  <si>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</si>
  <si>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</si>
  <si>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</si>
  <si>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</si>
  <si>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</si>
  <si>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</si>
  <si>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</si>
  <si>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</si>
  <si>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</si>
  <si>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</si>
  <si>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</si>
  <si>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</si>
  <si>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</si>
  <si>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</si>
  <si>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</si>
  <si>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</si>
  <si>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</si>
  <si>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</si>
  <si>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</si>
  <si>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</si>
  <si>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</si>
  <si>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</si>
  <si>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</si>
  <si>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</si>
  <si>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</si>
  <si>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</si>
  <si>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</si>
  <si>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</si>
  <si>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</si>
  <si>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</si>
  <si>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</si>
  <si>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</si>
  <si>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</si>
  <si>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</si>
  <si>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</si>
  <si>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</si>
  <si>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</si>
  <si>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</si>
  <si>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</si>
  <si>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</si>
  <si>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</si>
  <si>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</si>
  <si>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</si>
  <si>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</si>
  <si>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</si>
  <si>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</si>
  <si>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</si>
  <si>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</si>
  <si>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</si>
  <si>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</si>
  <si>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</si>
  <si>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</si>
  <si>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</si>
  <si>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</si>
  <si>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</si>
  <si>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</si>
  <si>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</si>
  <si>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</si>
  <si>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</si>
  <si>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</si>
  <si>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</si>
  <si>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</si>
  <si>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</si>
  <si>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</si>
  <si>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</si>
  <si>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</si>
  <si>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</si>
  <si>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</si>
  <si>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</si>
  <si>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</si>
  <si>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</si>
  <si>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</si>
  <si>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</si>
  <si>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</si>
  <si>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</si>
  <si>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</si>
  <si>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</si>
  <si>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</si>
  <si>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</si>
  <si>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</si>
  <si>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</si>
  <si>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</si>
  <si>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</si>
  <si>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</si>
  <si>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</si>
  <si>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</si>
  <si>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</si>
  <si>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</si>
  <si>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</si>
  <si>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</si>
  <si>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</si>
  <si>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</si>
  <si>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</si>
  <si>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</si>
  <si>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</si>
  <si>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</si>
  <si>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</si>
  <si>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</si>
  <si>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</si>
  <si>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</si>
  <si>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</si>
  <si>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</si>
  <si>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</si>
  <si>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</si>
  <si>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</si>
  <si>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</si>
  <si>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</si>
  <si>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</si>
  <si>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</si>
  <si>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</si>
  <si>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</si>
  <si>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</si>
  <si>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</si>
  <si>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</si>
  <si>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</si>
  <si>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</si>
  <si>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</si>
  <si>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</si>
  <si>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</si>
  <si>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</si>
  <si>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</si>
  <si>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</si>
  <si>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</si>
  <si>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</si>
  <si>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</si>
  <si>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</si>
  <si>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</si>
  <si>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</si>
  <si>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</si>
  <si>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</si>
  <si>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</si>
  <si>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</si>
  <si>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</si>
  <si>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</si>
  <si>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</si>
  <si>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</si>
  <si>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</si>
  <si>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</si>
  <si>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</si>
  <si>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</si>
  <si>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</si>
  <si>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</si>
  <si>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</si>
  <si>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</si>
  <si>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</si>
  <si>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</si>
  <si>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</si>
  <si>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</si>
  <si>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</si>
  <si>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</si>
  <si>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</si>
  <si>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</si>
  <si>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</si>
  <si>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</si>
  <si>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</si>
  <si>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</si>
  <si>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</si>
  <si>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</si>
  <si>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</si>
  <si>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</si>
  <si>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</si>
  <si>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</si>
  <si>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</si>
  <si>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</si>
  <si>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</si>
  <si>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</si>
  <si>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</si>
  <si>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</si>
  <si>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</si>
  <si>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</si>
  <si>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</si>
  <si>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</si>
  <si>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</si>
  <si>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</si>
  <si>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</si>
  <si>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</si>
  <si>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</si>
  <si>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</si>
  <si>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</si>
  <si>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</si>
  <si>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</si>
  <si>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</si>
  <si>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</si>
  <si>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</si>
  <si>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</si>
  <si>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</si>
  <si>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</si>
  <si>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</si>
  <si>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</si>
  <si>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</si>
  <si>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</si>
  <si>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</si>
  <si>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</si>
  <si>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</si>
  <si>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</si>
  <si>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</si>
  <si>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</si>
  <si>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</si>
  <si>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</si>
  <si>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</si>
  <si>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</si>
  <si>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</si>
  <si>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</si>
  <si>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</si>
  <si>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</si>
  <si>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</si>
  <si>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</si>
  <si>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</si>
  <si>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</si>
  <si>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</si>
  <si>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</si>
  <si>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</si>
  <si>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</si>
  <si>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</si>
  <si>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</si>
  <si>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</si>
  <si>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</si>
  <si>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</si>
  <si>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</si>
  <si>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</si>
  <si>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</si>
  <si>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</si>
  <si>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</si>
  <si>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</si>
  <si>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</si>
  <si>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</si>
  <si>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</si>
  <si>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</si>
  <si>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</si>
  <si>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</si>
  <si>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</si>
  <si>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</si>
  <si>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</si>
  <si>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</si>
  <si>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</si>
  <si>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</si>
  <si>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</si>
  <si>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</si>
  <si>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</si>
  <si>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</si>
  <si>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</si>
  <si>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</si>
  <si>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</si>
  <si>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</si>
  <si>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</si>
  <si>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</si>
  <si>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</si>
  <si>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</si>
  <si>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</si>
  <si>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</si>
  <si>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</si>
  <si>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</si>
  <si>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</si>
  <si>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</si>
  <si>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</si>
  <si>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</si>
  <si>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</si>
  <si>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</si>
  <si>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</si>
  <si>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</si>
  <si>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</si>
  <si>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</si>
  <si>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</si>
  <si>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</si>
  <si>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</si>
  <si>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</si>
  <si>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</si>
  <si>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</si>
  <si>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</si>
  <si>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</si>
  <si>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</si>
  <si>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</si>
  <si>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</si>
  <si>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</si>
  <si>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</si>
  <si>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</si>
  <si>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</si>
  <si>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</si>
  <si>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</si>
  <si>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</si>
  <si>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</si>
  <si>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</si>
  <si>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</si>
  <si>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</si>
  <si>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</si>
  <si>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</si>
  <si>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</si>
  <si>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</si>
  <si>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</si>
  <si>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</si>
  <si>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</si>
  <si>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</si>
  <si>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</si>
  <si>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</si>
  <si>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</si>
  <si>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</si>
  <si>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</si>
  <si>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</si>
  <si>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</si>
  <si>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</si>
  <si>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</si>
  <si>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</si>
  <si>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</si>
  <si>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</si>
  <si>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</si>
  <si>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</si>
  <si>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</si>
  <si>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</si>
  <si>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</si>
  <si>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</si>
  <si>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</si>
  <si>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</si>
  <si>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</si>
  <si>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</si>
  <si>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</si>
  <si>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</si>
  <si>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</si>
  <si>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</si>
  <si>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</si>
  <si>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</si>
  <si>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</si>
  <si>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</si>
  <si>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</si>
  <si>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</si>
  <si>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</si>
  <si>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</si>
  <si>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</si>
  <si>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</si>
  <si>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</si>
  <si>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</si>
  <si>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</si>
  <si>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</si>
  <si>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</si>
  <si>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</si>
  <si>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</si>
  <si>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</si>
  <si>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</si>
  <si>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</si>
  <si>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</si>
  <si>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</si>
  <si>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</si>
  <si>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</si>
  <si>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</si>
  <si>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</si>
  <si>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</si>
  <si>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</si>
  <si>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</si>
  <si>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</si>
  <si>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</si>
  <si>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</si>
  <si>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</si>
  <si>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</si>
  <si>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</si>
  <si>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</si>
  <si>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</si>
  <si>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</si>
  <si>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</si>
  <si>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</si>
  <si>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</si>
  <si>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</si>
  <si>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</si>
  <si>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</si>
  <si>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</si>
  <si>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</si>
  <si>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</si>
  <si>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</si>
  <si>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</si>
  <si>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</si>
  <si>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</si>
  <si>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</si>
  <si>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</si>
  <si>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</si>
  <si>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</si>
  <si>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</si>
  <si>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</si>
  <si>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</si>
  <si>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</si>
  <si>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</si>
  <si>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</si>
  <si>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</si>
  <si>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</si>
  <si>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</si>
  <si>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</si>
  <si>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</si>
  <si>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</si>
  <si>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</si>
  <si>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</si>
  <si>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</si>
  <si>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</si>
  <si>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</si>
  <si>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</si>
  <si>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</si>
  <si>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</si>
  <si>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</si>
  <si>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</si>
  <si>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</si>
  <si>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</si>
  <si>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</si>
  <si>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</si>
  <si>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</si>
  <si>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</si>
  <si>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</si>
  <si>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</si>
  <si>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</si>
  <si>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</si>
  <si>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</si>
  <si>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</si>
  <si>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</si>
  <si>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</si>
  <si>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</si>
  <si>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</si>
  <si>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</si>
  <si>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</si>
  <si>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</si>
  <si>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</si>
  <si>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</si>
  <si>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</si>
  <si>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</si>
  <si>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</si>
  <si>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</si>
  <si>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</si>
  <si>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</si>
  <si>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</si>
  <si>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</si>
  <si>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</si>
  <si>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</si>
  <si>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</si>
  <si>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</si>
  <si>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</si>
  <si>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</si>
  <si>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</si>
  <si>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</si>
  <si>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</si>
  <si>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</si>
  <si>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</si>
  <si>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</si>
  <si>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</si>
  <si>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</si>
  <si>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</si>
  <si>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</si>
  <si>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</si>
  <si>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</si>
  <si>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</si>
  <si>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</si>
  <si>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</si>
  <si>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</si>
  <si>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</si>
  <si>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</si>
  <si>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</si>
  <si>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</si>
  <si>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</si>
  <si>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</si>
  <si>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</si>
  <si>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</si>
  <si>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</si>
  <si>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</si>
  <si>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</si>
  <si>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</si>
  <si>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</si>
  <si>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</si>
  <si>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</si>
  <si>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</si>
  <si>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</si>
  <si>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</si>
  <si>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</si>
  <si>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</si>
  <si>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</si>
  <si>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</si>
  <si>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</si>
  <si>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</si>
  <si>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</si>
  <si>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</si>
  <si>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</si>
  <si>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</si>
  <si>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</si>
  <si>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</si>
  <si>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</si>
  <si>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</si>
  <si>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</si>
  <si>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</si>
  <si>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</si>
  <si>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</si>
  <si>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</si>
  <si>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</si>
  <si>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</si>
  <si>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</si>
  <si>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</si>
  <si>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</si>
  <si>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</si>
  <si>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</si>
  <si>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</si>
  <si>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</si>
  <si>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</si>
  <si>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</si>
  <si>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</si>
  <si>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</si>
  <si>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</si>
  <si>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</si>
  <si>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</si>
  <si>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</si>
  <si>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</si>
  <si>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</si>
  <si>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</si>
  <si>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</si>
  <si>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</si>
  <si>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</si>
  <si>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</si>
  <si>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</si>
  <si>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</si>
  <si>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</si>
  <si>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</si>
  <si>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</si>
  <si>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</si>
  <si>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</si>
  <si>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</si>
  <si>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</si>
  <si>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</si>
  <si>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</si>
  <si>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</si>
  <si>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</si>
  <si>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</si>
  <si>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</si>
  <si>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</si>
  <si>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</si>
  <si>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</si>
  <si>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</si>
  <si>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</si>
  <si>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</si>
  <si>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</si>
  <si>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</si>
  <si>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</si>
  <si>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</si>
  <si>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</si>
  <si>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</si>
  <si>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</si>
  <si>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</si>
  <si>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</si>
  <si>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</si>
  <si>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</si>
  <si>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</si>
  <si>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</si>
  <si>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</si>
  <si>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</si>
  <si>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</si>
  <si>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</si>
  <si>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</si>
  <si>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</si>
  <si>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</si>
  <si>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</si>
  <si>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</si>
  <si>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</si>
  <si>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</si>
  <si>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</si>
  <si>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</si>
  <si>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</si>
  <si>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</si>
  <si>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</si>
  <si>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</si>
  <si>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</si>
  <si>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</si>
  <si>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</si>
  <si>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</si>
  <si>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</si>
  <si>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</si>
  <si>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</si>
  <si>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</si>
  <si>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</si>
  <si>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</si>
  <si>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</si>
  <si>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</si>
  <si>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</si>
  <si>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</si>
  <si>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</si>
  <si>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</si>
  <si>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</si>
  <si>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</si>
  <si>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</si>
  <si>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</si>
  <si>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</si>
  <si>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</si>
  <si>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</si>
  <si>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</si>
  <si>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</si>
  <si>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</si>
  <si>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</si>
  <si>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</si>
  <si>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</si>
  <si>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</si>
  <si>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</si>
  <si>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</si>
  <si>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</si>
  <si>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</si>
  <si>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</si>
  <si>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</si>
  <si>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</si>
  <si>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</si>
  <si>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</si>
  <si>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</si>
  <si>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</si>
  <si>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</si>
  <si>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</si>
  <si>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</si>
  <si>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</si>
  <si>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</si>
  <si>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</si>
  <si>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</si>
  <si>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</si>
  <si>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</si>
  <si>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</si>
  <si>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</si>
  <si>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</si>
  <si>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</si>
  <si>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</si>
  <si>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</si>
  <si>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</si>
  <si>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</si>
  <si>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</si>
  <si>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</si>
  <si>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</si>
  <si>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</si>
  <si>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</si>
  <si>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</si>
  <si>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</si>
  <si>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</si>
  <si>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</si>
  <si>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</si>
  <si>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</si>
  <si>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</si>
  <si>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</si>
  <si>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</si>
  <si>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</si>
  <si>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</si>
  <si>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</si>
  <si>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</si>
  <si>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</si>
  <si>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</si>
  <si>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</si>
  <si>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</si>
  <si>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</si>
  <si>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</si>
  <si>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</si>
  <si>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</si>
  <si>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</si>
  <si>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</si>
  <si>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</si>
  <si>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</si>
  <si>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</si>
  <si>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</si>
  <si>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</si>
  <si>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</si>
  <si>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</si>
  <si>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</si>
  <si>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</si>
  <si>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</si>
  <si>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</si>
  <si>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</si>
  <si>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</si>
  <si>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</si>
  <si>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</si>
  <si>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</si>
  <si>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</si>
  <si>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</si>
  <si>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</si>
  <si>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</si>
  <si>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</si>
  <si>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</si>
  <si>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</si>
  <si>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</si>
  <si>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</si>
  <si>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</si>
  <si>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</si>
  <si>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</si>
  <si>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</si>
  <si>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</si>
  <si>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</si>
  <si>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</si>
  <si>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</si>
  <si>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</si>
  <si>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</si>
  <si>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</si>
  <si>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</si>
  <si>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</si>
  <si>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</si>
  <si>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</si>
  <si>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</si>
  <si>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</si>
  <si>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</si>
  <si>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</si>
  <si>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</si>
  <si>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</si>
  <si>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</si>
  <si>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</si>
  <si>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</si>
  <si>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</si>
  <si>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</si>
  <si>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</si>
  <si>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</si>
  <si>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</si>
  <si>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</si>
  <si>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</si>
  <si>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</si>
  <si>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</si>
  <si>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</si>
  <si>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</si>
  <si>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</si>
  <si>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</si>
  <si>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</si>
  <si>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</si>
  <si>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</si>
  <si>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</si>
  <si>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</si>
  <si>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</si>
  <si>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</si>
  <si>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</si>
  <si>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</si>
  <si>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</si>
  <si>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</si>
  <si>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</si>
  <si>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</si>
  <si>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</si>
  <si>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</si>
  <si>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</si>
  <si>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</si>
  <si>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</si>
  <si>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</si>
  <si>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</si>
  <si>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</si>
  <si>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</si>
  <si>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</si>
  <si>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</si>
  <si>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</si>
  <si>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</si>
  <si>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</si>
  <si>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</si>
  <si>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</si>
  <si>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</si>
  <si>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</si>
  <si>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</si>
  <si>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</si>
  <si>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</si>
  <si>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</si>
  <si>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</si>
  <si>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</si>
  <si>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</si>
  <si>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</si>
  <si>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</si>
  <si>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</si>
  <si>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</si>
  <si>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</si>
  <si>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</si>
  <si>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</si>
  <si>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</si>
  <si>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</si>
  <si>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</si>
  <si>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</si>
  <si>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</si>
  <si>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</si>
  <si>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</si>
  <si>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</si>
  <si>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</si>
  <si>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</si>
  <si>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</si>
  <si>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</si>
  <si>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</si>
  <si>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</si>
  <si>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</si>
  <si>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</si>
  <si>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</si>
  <si>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</si>
  <si>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</si>
  <si>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</si>
  <si>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</si>
  <si>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</si>
  <si>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</si>
  <si>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</si>
  <si>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</si>
  <si>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</si>
  <si>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</si>
  <si>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</si>
  <si>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</si>
  <si>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</si>
  <si>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</si>
  <si>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</si>
  <si>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</si>
  <si>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</si>
  <si>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</si>
  <si>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</si>
  <si>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</si>
  <si>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</si>
  <si>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</si>
  <si>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</si>
  <si>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</si>
  <si>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</si>
  <si>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</si>
  <si>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</si>
  <si>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</si>
  <si>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</si>
  <si>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</si>
  <si>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</si>
  <si>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</si>
  <si>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</si>
  <si>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</si>
  <si>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</si>
  <si>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</si>
  <si>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</si>
  <si>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</si>
  <si>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</si>
  <si>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</si>
  <si>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</si>
  <si>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</si>
  <si>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</si>
  <si>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</si>
  <si>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</si>
  <si>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</si>
  <si>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</si>
  <si>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</si>
  <si>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</si>
  <si>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</si>
  <si>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</si>
  <si>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</si>
  <si>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</si>
  <si>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</si>
  <si>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</si>
  <si>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</si>
  <si>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</si>
  <si>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</si>
  <si>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</si>
  <si>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</si>
  <si>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</si>
  <si>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</si>
  <si>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</si>
  <si>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</si>
  <si>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</si>
  <si>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</si>
  <si>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</si>
  <si>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</si>
  <si>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</si>
  <si>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</si>
  <si>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</si>
  <si>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</si>
  <si>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</si>
  <si>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</si>
  <si>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</si>
  <si>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</si>
  <si>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</si>
  <si>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</si>
  <si>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</si>
  <si>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</si>
  <si>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</si>
  <si>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</si>
  <si>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</si>
  <si>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</si>
  <si>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</si>
  <si>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</si>
  <si>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</si>
  <si>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</si>
  <si>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</si>
  <si>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</si>
  <si>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</si>
  <si>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</si>
  <si>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</si>
  <si>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</si>
  <si>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</si>
  <si>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</si>
  <si>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</si>
  <si>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</si>
  <si>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</si>
  <si>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</si>
  <si>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</si>
  <si>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</si>
  <si>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</si>
  <si>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</si>
  <si>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</si>
  <si>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</si>
  <si>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</si>
  <si>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</si>
  <si>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</si>
  <si>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</si>
  <si>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</si>
  <si>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</si>
  <si>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</si>
  <si>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</si>
  <si>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</si>
  <si>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</si>
  <si>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</si>
  <si>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</si>
  <si>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</si>
  <si>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</si>
  <si>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</si>
  <si>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</si>
  <si>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</si>
  <si>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</si>
  <si>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</si>
  <si>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</si>
  <si>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</si>
  <si>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</si>
  <si>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</si>
  <si>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</si>
  <si>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</si>
  <si>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</si>
  <si>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</si>
  <si>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</si>
  <si>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</si>
  <si>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</si>
  <si>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</si>
  <si>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</si>
  <si>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</si>
  <si>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</si>
  <si>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</si>
  <si>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</si>
  <si>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</si>
  <si>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</si>
  <si>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</si>
  <si>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</si>
  <si>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</si>
  <si>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</si>
  <si>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</si>
  <si>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</si>
  <si>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</si>
  <si>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</si>
  <si>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</si>
  <si>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</si>
  <si>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</si>
  <si>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</si>
  <si>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</si>
  <si>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</si>
  <si>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</si>
  <si>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</si>
  <si>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</si>
  <si>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</si>
  <si>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</si>
  <si>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</si>
  <si>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</si>
  <si>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</si>
  <si>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</si>
  <si>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</si>
  <si>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</si>
  <si>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</si>
  <si>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</si>
  <si>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</si>
  <si>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</si>
  <si>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</si>
  <si>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</si>
  <si>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</si>
  <si>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</si>
  <si>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</si>
  <si>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</si>
  <si>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</si>
  <si>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</si>
  <si>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</si>
  <si>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</si>
  <si>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</si>
  <si>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</si>
  <si>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</si>
  <si>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</si>
  <si>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</si>
  <si>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</si>
  <si>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</si>
  <si>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</si>
  <si>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</si>
  <si>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</si>
  <si>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</si>
  <si>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</si>
  <si>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</si>
  <si>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</si>
  <si>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</si>
  <si>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</si>
  <si>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</si>
  <si>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</si>
  <si>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</si>
  <si>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</si>
  <si>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</si>
  <si>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</si>
  <si>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</si>
  <si>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</si>
  <si>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</si>
  <si>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</si>
  <si>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</si>
  <si>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</si>
  <si>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</si>
  <si>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</si>
  <si>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</si>
  <si>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</si>
  <si>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</si>
  <si>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</si>
  <si>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</si>
  <si>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</si>
  <si>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</si>
  <si>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</si>
  <si>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</si>
  <si>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</si>
  <si>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</si>
  <si>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</si>
  <si>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</si>
  <si>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</si>
  <si>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</si>
  <si>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</si>
  <si>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</si>
  <si>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</si>
  <si>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</si>
  <si>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</si>
  <si>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</si>
  <si>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</si>
  <si>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</si>
  <si>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</si>
  <si>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</si>
  <si>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</si>
  <si>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</si>
  <si>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</si>
  <si>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</si>
  <si>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</si>
  <si>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</si>
  <si>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</si>
  <si>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</si>
  <si>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</si>
  <si>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</si>
  <si>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</si>
  <si>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</si>
  <si>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</si>
  <si>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</si>
  <si>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</si>
  <si>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</si>
  <si>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</si>
  <si>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</si>
  <si>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</si>
  <si>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</si>
  <si>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</si>
  <si>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</si>
  <si>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</si>
  <si>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</si>
  <si>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</si>
  <si>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</si>
  <si>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</si>
  <si>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</si>
  <si>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</si>
  <si>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</si>
  <si>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</si>
  <si>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</si>
  <si>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</si>
  <si>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</si>
  <si>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</si>
  <si>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</si>
  <si>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</si>
  <si>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</si>
  <si>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</si>
  <si>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</si>
  <si>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</si>
  <si>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</si>
  <si>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</si>
  <si>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</si>
  <si>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</si>
  <si>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</si>
  <si>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</si>
  <si>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</si>
  <si>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</si>
  <si>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</si>
  <si>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</si>
  <si>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</si>
  <si>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</si>
  <si>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</si>
  <si>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</si>
  <si>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</si>
  <si>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</si>
  <si>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</si>
  <si>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</si>
  <si>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</si>
  <si>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</si>
  <si>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</si>
  <si>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</si>
  <si>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</si>
  <si>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</si>
  <si>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</si>
  <si>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</si>
  <si>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</si>
  <si>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</si>
  <si>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</si>
  <si>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</si>
  <si>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</si>
  <si>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</si>
  <si>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</si>
  <si>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</si>
  <si>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</si>
  <si>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</si>
  <si>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</si>
  <si>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</si>
  <si>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</si>
  <si>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</si>
  <si>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</si>
  <si>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</si>
  <si>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</si>
  <si>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</si>
  <si>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</si>
  <si>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</si>
  <si>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</si>
  <si>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</si>
  <si>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</si>
  <si>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</si>
  <si>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</si>
  <si>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</si>
  <si>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</si>
  <si>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</si>
  <si>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</si>
  <si>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</si>
  <si>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</si>
  <si>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</si>
  <si>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</si>
  <si>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</si>
  <si>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</si>
  <si>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</si>
  <si>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</si>
  <si>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</si>
  <si>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</si>
  <si>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</si>
  <si>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</si>
  <si>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</si>
  <si>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</si>
  <si>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</si>
  <si>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</si>
  <si>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</si>
  <si>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</si>
  <si>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</si>
  <si>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</si>
  <si>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</si>
  <si>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</si>
  <si>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</si>
  <si>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</si>
  <si>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</si>
  <si>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</si>
  <si>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</si>
  <si>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</si>
  <si>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</si>
  <si>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</si>
  <si>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</si>
  <si>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</si>
  <si>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</si>
  <si>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</si>
  <si>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</si>
  <si>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</si>
  <si>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</si>
  <si>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</si>
  <si>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</si>
  <si>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</si>
  <si>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</si>
  <si>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</si>
  <si>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</si>
  <si>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</si>
  <si>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</si>
  <si>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</si>
  <si>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</si>
  <si>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</si>
  <si>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</si>
  <si>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</si>
  <si>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</si>
  <si>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</si>
  <si>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</si>
  <si>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</si>
  <si>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</si>
  <si>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</si>
  <si>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</si>
  <si>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</si>
  <si>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</si>
  <si>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</si>
  <si>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</si>
  <si>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</si>
  <si>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</si>
  <si>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</si>
  <si>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</si>
  <si>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</si>
  <si>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</si>
  <si>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</si>
  <si>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</si>
  <si>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</si>
  <si>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</si>
  <si>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</si>
  <si>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</si>
  <si>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</si>
  <si>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</si>
  <si>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</si>
  <si>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</si>
  <si>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</si>
  <si>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</si>
  <si>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</si>
  <si>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</si>
  <si>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</si>
  <si>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</si>
  <si>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</si>
  <si>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</si>
  <si>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</si>
  <si>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</si>
  <si>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</si>
  <si>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</si>
  <si>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</si>
  <si>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</si>
  <si>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</si>
  <si>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</si>
  <si>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</si>
  <si>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</si>
  <si>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</si>
  <si>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</si>
  <si>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</si>
  <si>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</si>
  <si>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</si>
  <si>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</si>
  <si>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</si>
  <si>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</si>
  <si>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</si>
  <si>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</si>
  <si>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</si>
  <si>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</si>
  <si>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</si>
  <si>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</si>
  <si>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</si>
  <si>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</si>
  <si>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</si>
  <si>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</si>
  <si>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</si>
  <si>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</si>
  <si>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</si>
  <si>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</si>
  <si>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</si>
  <si>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</si>
  <si>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</si>
  <si>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</si>
  <si>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</si>
  <si>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</si>
  <si>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</si>
  <si>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</si>
  <si>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</si>
  <si>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</si>
  <si>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</si>
  <si>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</si>
  <si>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</si>
  <si>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</si>
  <si>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</si>
  <si>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</si>
  <si>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</si>
  <si>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</si>
  <si>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</si>
  <si>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</si>
  <si>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</si>
  <si>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</si>
  <si>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</si>
  <si>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</si>
  <si>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</si>
  <si>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</si>
  <si>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</si>
  <si>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</si>
  <si>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</si>
  <si>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</si>
  <si>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</si>
  <si>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</si>
  <si>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</si>
  <si>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</si>
  <si>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</si>
  <si>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</si>
  <si>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</si>
  <si>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</si>
  <si>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</si>
  <si>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</si>
  <si>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</si>
  <si>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</si>
  <si>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</si>
  <si>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</si>
  <si>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</si>
  <si>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</si>
  <si>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</si>
  <si>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</si>
  <si>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</si>
  <si>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</si>
  <si>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</si>
  <si>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</si>
  <si>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</si>
  <si>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</si>
  <si>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</si>
  <si>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</si>
  <si>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</si>
  <si>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</si>
  <si>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</si>
  <si>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</si>
  <si>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</si>
  <si>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</si>
  <si>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</si>
  <si>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</si>
  <si>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</si>
  <si>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</si>
  <si>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</si>
  <si>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</si>
  <si>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</si>
  <si>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</si>
  <si>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</si>
  <si>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</si>
  <si>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</si>
  <si>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</si>
  <si>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</si>
  <si>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</si>
  <si>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</si>
  <si>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</si>
  <si>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</si>
  <si>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</si>
  <si>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</si>
  <si>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</si>
  <si>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</si>
  <si>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</si>
  <si>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</si>
  <si>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</si>
  <si>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</si>
  <si>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</si>
  <si>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</si>
  <si>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</si>
  <si>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</si>
  <si>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</si>
  <si>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</si>
  <si>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</si>
  <si>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</si>
  <si>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</si>
  <si>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</si>
  <si>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</si>
  <si>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</si>
  <si>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</si>
  <si>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</si>
  <si>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</si>
  <si>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</si>
  <si>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</si>
  <si>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</si>
  <si>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</si>
  <si>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</si>
  <si>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</si>
  <si>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</si>
  <si>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</si>
  <si>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</si>
  <si>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</si>
  <si>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</si>
  <si>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</si>
  <si>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</si>
  <si>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</si>
  <si>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</si>
  <si>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</si>
  <si>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</si>
  <si>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</si>
  <si>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</si>
  <si>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</si>
  <si>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</si>
  <si>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</si>
  <si>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</si>
  <si>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</si>
  <si>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</si>
  <si>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</si>
  <si>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</si>
  <si>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</si>
  <si>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</si>
  <si>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</si>
  <si>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</si>
  <si>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</si>
  <si>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</si>
  <si>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</si>
  <si>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</si>
  <si>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</si>
  <si>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</si>
  <si>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</si>
  <si>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</si>
  <si>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</si>
  <si>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</si>
  <si>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</si>
  <si>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</si>
  <si>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</si>
  <si>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</si>
  <si>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</si>
  <si>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</si>
  <si>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</si>
  <si>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</si>
  <si>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</si>
  <si>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</si>
  <si>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</si>
  <si>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</si>
  <si>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</si>
  <si>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</si>
  <si>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</si>
  <si>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</si>
  <si>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</si>
  <si>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</si>
  <si>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</si>
  <si>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</si>
  <si>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</si>
  <si>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</si>
  <si>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</si>
  <si>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</si>
  <si>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</si>
  <si>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</si>
  <si>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</si>
  <si>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</si>
  <si>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</si>
  <si>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</si>
  <si>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</si>
  <si>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</si>
  <si>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</si>
  <si>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</si>
  <si>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</si>
  <si>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</si>
  <si>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</si>
  <si>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</si>
  <si>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</si>
  <si>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</si>
  <si>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</si>
  <si>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</si>
  <si>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</si>
  <si>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</si>
  <si>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</si>
  <si>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</si>
  <si>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</si>
  <si>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</si>
  <si>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</si>
  <si>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</si>
  <si>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</si>
  <si>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</si>
  <si>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</si>
  <si>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</si>
  <si>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</si>
  <si>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</si>
  <si>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</si>
  <si>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</si>
  <si>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</si>
  <si>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</si>
  <si>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</si>
  <si>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</si>
  <si>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</si>
  <si>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</si>
  <si>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</si>
  <si>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</si>
  <si>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</si>
  <si>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</si>
  <si>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</si>
  <si>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</si>
  <si>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</si>
  <si>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</si>
  <si>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</si>
  <si>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</si>
  <si>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</si>
  <si>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</si>
  <si>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</si>
  <si>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</si>
  <si>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</si>
  <si>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</si>
  <si>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</si>
  <si>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</si>
  <si>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</si>
  <si>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</si>
  <si>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</si>
  <si>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</si>
  <si>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</si>
  <si>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</si>
  <si>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</si>
  <si>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</si>
  <si>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</si>
  <si>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</si>
  <si>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</si>
  <si>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</si>
  <si>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</si>
  <si>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</si>
  <si>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</si>
  <si>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</si>
  <si>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</si>
  <si>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</si>
  <si>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</si>
  <si>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</si>
  <si>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</si>
  <si>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</si>
  <si>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</si>
  <si>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</si>
  <si>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</si>
  <si>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</si>
  <si>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</si>
  <si>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</si>
  <si>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</si>
  <si>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</si>
  <si>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</si>
  <si>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</si>
  <si>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</si>
  <si>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</si>
  <si>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</si>
  <si>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</si>
  <si>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</si>
  <si>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</si>
  <si>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</si>
  <si>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</si>
  <si>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</si>
  <si>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</si>
  <si>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</si>
  <si>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</si>
  <si>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</si>
  <si>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</si>
  <si>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</si>
  <si>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</si>
  <si>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</si>
  <si>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</si>
  <si>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</si>
  <si>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</si>
  <si>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</si>
  <si>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</si>
  <si>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</si>
  <si>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</si>
  <si>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</si>
  <si>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</si>
  <si>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</si>
  <si>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</si>
  <si>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</si>
  <si>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</si>
  <si>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</si>
  <si>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</si>
  <si>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</si>
  <si>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</si>
  <si>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</si>
  <si>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</si>
  <si>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</si>
  <si>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</si>
  <si>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</si>
  <si>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</si>
  <si>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</si>
  <si>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</si>
  <si>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</si>
  <si>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</si>
  <si>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</si>
  <si>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</si>
  <si>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</si>
  <si>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</si>
  <si>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</si>
  <si>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</si>
  <si>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</si>
  <si>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</si>
  <si>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</si>
  <si>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</si>
  <si>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</si>
  <si>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</si>
  <si>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</si>
  <si>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</si>
  <si>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</si>
  <si>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</si>
  <si>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</si>
  <si>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</si>
  <si>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</si>
  <si>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</si>
  <si>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</si>
  <si>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</si>
  <si>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</si>
  <si>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</si>
  <si>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</si>
  <si>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</si>
  <si>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</si>
  <si>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</si>
  <si>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</si>
  <si>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</si>
  <si>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</si>
  <si>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</si>
  <si>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</si>
  <si>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</si>
  <si>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</si>
  <si>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</si>
  <si>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</si>
  <si>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</si>
  <si>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</si>
  <si>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</si>
  <si>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</si>
  <si>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</si>
  <si>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</si>
  <si>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</si>
  <si>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</si>
  <si>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</si>
  <si>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</si>
  <si>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</si>
  <si>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</si>
  <si>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</si>
  <si>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</si>
  <si>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</si>
  <si>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</si>
  <si>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</si>
  <si>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</si>
  <si>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</si>
  <si>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</si>
  <si>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</si>
  <si>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</si>
  <si>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</si>
  <si>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</si>
  <si>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</si>
  <si>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</si>
  <si>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</si>
  <si>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</si>
  <si>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</si>
  <si>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</si>
  <si>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</si>
  <si>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</si>
  <si>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</si>
  <si>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</si>
  <si>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</si>
  <si>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</si>
  <si>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</si>
  <si>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</si>
  <si>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</si>
  <si>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</si>
  <si>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</si>
  <si>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</si>
  <si>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</si>
  <si>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</si>
  <si>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</si>
  <si>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</si>
  <si>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</si>
  <si>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</si>
  <si>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</si>
  <si>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</si>
  <si>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</si>
  <si>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</si>
  <si>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</si>
  <si>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</si>
  <si>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</si>
  <si>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</si>
  <si>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</si>
  <si>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</si>
  <si>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</si>
  <si>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</si>
  <si>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</si>
  <si>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</si>
  <si>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</si>
  <si>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</si>
  <si>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</si>
  <si>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</si>
  <si>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</si>
  <si>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</si>
  <si>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</si>
  <si>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</si>
  <si>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</si>
  <si>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</si>
  <si>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</si>
  <si>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</si>
  <si>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</si>
  <si>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</si>
  <si>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</si>
  <si>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</si>
  <si>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</si>
  <si>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</si>
  <si>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</si>
  <si>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</si>
  <si>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</si>
  <si>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</si>
  <si>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</si>
  <si>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</si>
  <si>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</si>
  <si>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</si>
  <si>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</si>
  <si>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</si>
  <si>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</si>
  <si>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</si>
  <si>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</si>
  <si>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</si>
  <si>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</si>
  <si>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</si>
  <si>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</si>
  <si>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</si>
  <si>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</si>
  <si>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</si>
  <si>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</si>
  <si>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</si>
  <si>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</si>
  <si>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</si>
  <si>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</si>
  <si>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</si>
  <si>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</si>
  <si>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</si>
  <si>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</si>
  <si>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</si>
  <si>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</si>
  <si>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</si>
  <si>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</si>
  <si>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</si>
  <si>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</si>
  <si>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</si>
  <si>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</si>
  <si>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</si>
  <si>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</si>
  <si>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</si>
  <si>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</si>
  <si>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</si>
  <si>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</si>
  <si>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</si>
  <si>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</si>
  <si>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</si>
  <si>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</si>
  <si>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</si>
  <si>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</si>
  <si>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</si>
  <si>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</si>
  <si>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</si>
  <si>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</si>
  <si>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</si>
  <si>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</si>
  <si>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</si>
  <si>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</si>
  <si>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</si>
  <si>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</si>
  <si>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</si>
  <si>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</si>
  <si>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</si>
  <si>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</si>
  <si>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</si>
  <si>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</si>
  <si>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</si>
  <si>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</si>
  <si>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</si>
  <si>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</si>
  <si>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</si>
  <si>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</si>
  <si>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</si>
  <si>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</si>
  <si>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</si>
  <si>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</si>
  <si>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</si>
  <si>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</si>
  <si>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</si>
  <si>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</si>
  <si>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</si>
  <si>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</si>
  <si>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</si>
  <si>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</si>
  <si>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</si>
  <si>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</si>
  <si>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</si>
  <si>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</si>
  <si>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</si>
  <si>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</si>
  <si>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</si>
  <si>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</si>
  <si>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</si>
  <si>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</si>
  <si>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</si>
  <si>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</si>
  <si>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</si>
  <si>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</si>
  <si>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</si>
  <si>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</si>
  <si>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</si>
  <si>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</si>
  <si>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</si>
  <si>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</si>
  <si>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</si>
  <si>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</si>
  <si>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</si>
  <si>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</si>
  <si>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</si>
  <si>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</si>
  <si>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</si>
  <si>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</si>
  <si>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</si>
  <si>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</si>
  <si>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</si>
  <si>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</si>
  <si>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</si>
  <si>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</si>
  <si>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</si>
  <si>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</si>
  <si>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</si>
  <si>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</si>
  <si>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</si>
  <si>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</si>
  <si>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</si>
  <si>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</si>
  <si>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</si>
  <si>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</si>
  <si>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</si>
  <si>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</si>
  <si>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</si>
  <si>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</si>
  <si>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</si>
  <si>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</si>
  <si>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</si>
  <si>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</si>
  <si>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</si>
  <si>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</si>
  <si>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</si>
  <si>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</si>
  <si>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</si>
  <si>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</si>
  <si>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</si>
  <si>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</si>
  <si>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</si>
  <si>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</si>
  <si>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</si>
  <si>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</si>
  <si>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</si>
  <si>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</si>
  <si>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</si>
  <si>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</si>
  <si>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</si>
  <si>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</si>
  <si>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</si>
  <si>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</si>
  <si>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</si>
  <si>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</si>
  <si>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</si>
  <si>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</si>
  <si>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</si>
  <si>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</si>
  <si>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</si>
  <si>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</si>
  <si>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</si>
  <si>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</si>
  <si>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</si>
  <si>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</si>
  <si>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</si>
  <si>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</si>
  <si>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</si>
  <si>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</si>
  <si>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</si>
  <si>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</si>
  <si>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</si>
  <si>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</si>
  <si>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</si>
  <si>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</si>
  <si>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</si>
  <si>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</si>
  <si>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</si>
  <si>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</si>
  <si>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</si>
  <si>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</si>
  <si>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</si>
  <si>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</si>
  <si>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</si>
  <si>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</si>
  <si>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</si>
  <si>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</si>
  <si>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</si>
  <si>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</si>
  <si>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</si>
  <si>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</si>
  <si>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</si>
  <si>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</si>
  <si>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</si>
  <si>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</si>
  <si>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</si>
  <si>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</si>
  <si>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</si>
  <si>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</si>
  <si>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</si>
  <si>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</si>
  <si>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</si>
  <si>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</si>
  <si>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</si>
  <si>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</si>
  <si>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</si>
  <si>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</si>
  <si>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</si>
  <si>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</si>
  <si>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</si>
  <si>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</si>
  <si>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</si>
  <si>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</si>
  <si>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</si>
  <si>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</si>
  <si>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</si>
  <si>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</si>
  <si>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</si>
  <si>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</si>
  <si>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</si>
  <si>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</si>
  <si>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</si>
  <si>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</si>
  <si>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</si>
  <si>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</si>
  <si>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</si>
  <si>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</si>
  <si>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</si>
  <si>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</si>
  <si>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</si>
  <si>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</si>
  <si>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</si>
  <si>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</si>
  <si>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</si>
  <si>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</si>
  <si>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</si>
  <si>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</si>
  <si>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</si>
  <si>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</si>
  <si>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</si>
  <si>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</si>
  <si>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</si>
  <si>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</si>
  <si>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</si>
  <si>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</si>
  <si>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</si>
  <si>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</si>
  <si>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</si>
  <si>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</si>
  <si>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</si>
  <si>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</si>
  <si>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</si>
  <si>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</si>
  <si>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</si>
  <si>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</si>
  <si>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</si>
  <si>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</si>
  <si>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</si>
  <si>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</si>
  <si>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</si>
  <si>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</si>
  <si>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</si>
  <si>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</si>
  <si>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</si>
  <si>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</si>
  <si>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</si>
  <si>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</si>
  <si>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</si>
  <si>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</si>
  <si>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</si>
  <si>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</si>
  <si>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</si>
  <si>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</si>
  <si>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</si>
  <si>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</si>
  <si>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</si>
  <si>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</si>
  <si>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</si>
  <si>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</si>
  <si>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</si>
  <si>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</si>
  <si>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</si>
  <si>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</si>
  <si>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</si>
  <si>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</si>
  <si>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</si>
  <si>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</si>
  <si>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</si>
  <si>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</si>
  <si>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</si>
  <si>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</si>
  <si>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</si>
  <si>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</si>
  <si>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</si>
  <si>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</si>
  <si>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</si>
  <si>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</si>
  <si>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</si>
  <si>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</si>
  <si>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</si>
  <si>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</si>
  <si>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</si>
  <si>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</si>
  <si>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</si>
  <si>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</si>
  <si>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</si>
  <si>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</si>
  <si>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</si>
  <si>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</si>
  <si>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</si>
  <si>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</si>
  <si>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</si>
  <si>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</si>
  <si>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</si>
  <si>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</si>
  <si>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</si>
  <si>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</si>
  <si>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</si>
  <si>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</si>
  <si>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</si>
  <si>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</si>
  <si>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</si>
  <si>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</si>
  <si>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</si>
  <si>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</si>
  <si>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</si>
  <si>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</si>
  <si>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</si>
  <si>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</si>
  <si>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</si>
  <si>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</si>
  <si>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</si>
  <si>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</si>
  <si>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</si>
  <si>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</si>
  <si>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</si>
  <si>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</si>
  <si>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</si>
  <si>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</si>
  <si>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</si>
  <si>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</si>
  <si>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</si>
  <si>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</si>
  <si>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</si>
  <si>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</si>
  <si>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</si>
  <si>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</si>
  <si>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</si>
  <si>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</si>
  <si>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</si>
  <si>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</si>
  <si>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</si>
  <si>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</si>
  <si>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</si>
  <si>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</si>
  <si>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</si>
  <si>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</si>
  <si>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</si>
  <si>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</si>
  <si>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</si>
  <si>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</si>
  <si>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</si>
  <si>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</si>
  <si>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</si>
  <si>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</si>
  <si>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</si>
  <si>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</si>
  <si>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</si>
  <si>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</si>
  <si>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</si>
  <si>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</si>
  <si>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</si>
  <si>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</si>
  <si>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</si>
  <si>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</si>
  <si>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</si>
  <si>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</si>
  <si>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</si>
  <si>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</si>
  <si>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</si>
  <si>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</si>
  <si>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</si>
  <si>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</si>
  <si>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</si>
  <si>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</si>
  <si>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</si>
  <si>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</si>
  <si>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</si>
  <si>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</si>
  <si>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</si>
  <si>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</si>
  <si>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</si>
  <si>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</si>
  <si>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</si>
  <si>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</si>
  <si>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</si>
  <si>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</si>
  <si>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</si>
  <si>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</si>
  <si>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</si>
  <si>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</si>
  <si>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</si>
  <si>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</si>
  <si>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</si>
  <si>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</si>
  <si>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</si>
  <si>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</si>
  <si>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</si>
  <si>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</si>
  <si>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</si>
  <si>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</si>
  <si>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</si>
  <si>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</si>
  <si>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</si>
  <si>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</si>
  <si>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</si>
  <si>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</si>
  <si>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</si>
  <si>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</si>
  <si>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</si>
  <si>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</si>
  <si>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</si>
  <si>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</si>
  <si>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</si>
  <si>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</si>
  <si>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</si>
  <si>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</si>
  <si>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</si>
  <si>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</si>
  <si>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</si>
  <si>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</si>
  <si>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</si>
  <si>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</si>
  <si>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</si>
  <si>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</si>
  <si>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</si>
  <si>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</si>
  <si>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</si>
  <si>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</si>
  <si>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</si>
  <si>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</si>
  <si>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</si>
  <si>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</si>
  <si>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</si>
  <si>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</si>
  <si>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</si>
  <si>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</si>
  <si>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</si>
  <si>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</si>
  <si>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</si>
  <si>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</si>
  <si>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</si>
  <si>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</si>
  <si>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</si>
  <si>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</si>
  <si>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</si>
  <si>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</si>
  <si>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</si>
  <si>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</si>
  <si>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</si>
  <si>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</si>
  <si>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</si>
  <si>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</si>
  <si>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</si>
  <si>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</si>
  <si>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</si>
  <si>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</si>
  <si>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</si>
  <si>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</si>
  <si>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</si>
  <si>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</si>
  <si>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</si>
  <si>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</si>
  <si>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</si>
  <si>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</si>
  <si>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</si>
  <si>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</si>
  <si>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</si>
  <si>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</si>
  <si>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</si>
  <si>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</si>
  <si>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</si>
  <si>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</si>
  <si>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</si>
  <si>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</si>
  <si>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</si>
  <si>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</si>
  <si>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</si>
  <si>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</si>
  <si>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</si>
  <si>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</si>
  <si>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</si>
  <si>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</si>
  <si>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</si>
  <si>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</si>
  <si>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</si>
  <si>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</si>
  <si>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</si>
  <si>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</si>
  <si>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</si>
  <si>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</si>
  <si>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</si>
  <si>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</si>
  <si>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</si>
  <si>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</si>
  <si>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</si>
  <si>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</si>
  <si>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</si>
  <si>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</si>
  <si>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</si>
  <si>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</si>
  <si>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</si>
  <si>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</si>
  <si>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</si>
  <si>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</si>
  <si>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</si>
  <si>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</si>
  <si>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</si>
  <si>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</si>
  <si>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</si>
  <si>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</si>
  <si>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</si>
  <si>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</si>
  <si>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</si>
  <si>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</si>
  <si>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</si>
  <si>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</si>
  <si>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</si>
  <si>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</si>
  <si>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</si>
  <si>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</si>
  <si>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</si>
  <si>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</si>
  <si>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</si>
  <si>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</si>
  <si>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</si>
  <si>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</si>
  <si>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</si>
  <si>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</si>
  <si>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</si>
  <si>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</si>
  <si>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</si>
  <si>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</si>
  <si>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</si>
  <si>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</si>
  <si>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</si>
  <si>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</si>
  <si>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</si>
  <si>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</si>
  <si>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</si>
  <si>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</si>
  <si>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</si>
  <si>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</si>
  <si>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</si>
  <si>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</si>
  <si>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</si>
  <si>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</si>
  <si>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</si>
  <si>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</si>
  <si>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</si>
  <si>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</si>
  <si>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</si>
  <si>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</si>
  <si>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</si>
  <si>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</si>
  <si>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</si>
  <si>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</si>
  <si>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</si>
  <si>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</si>
  <si>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</si>
  <si>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</si>
  <si>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</si>
  <si>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</si>
  <si>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</si>
  <si>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</si>
  <si>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</si>
  <si>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</si>
  <si>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</si>
  <si>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</si>
  <si>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</si>
  <si>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</si>
  <si>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</si>
  <si>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</si>
  <si>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</si>
  <si>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</si>
  <si>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</si>
  <si>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</si>
  <si>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</si>
  <si>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</si>
  <si>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</si>
  <si>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</si>
  <si>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</si>
  <si>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</si>
  <si>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</si>
  <si>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</si>
  <si>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</si>
  <si>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</si>
  <si>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</si>
  <si>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</si>
  <si>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</si>
  <si>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</si>
  <si>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</si>
  <si>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</si>
  <si>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</si>
  <si>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</si>
  <si>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</si>
  <si>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</si>
  <si>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</si>
  <si>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</si>
  <si>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</si>
  <si>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</si>
  <si>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</si>
  <si>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</si>
  <si>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</si>
  <si>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</si>
  <si>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</si>
  <si>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</si>
  <si>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</si>
  <si>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</si>
  <si>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</si>
  <si>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</si>
  <si>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</si>
  <si>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</si>
  <si>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</si>
  <si>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</si>
  <si>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</si>
  <si>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</si>
  <si>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</si>
  <si>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</si>
  <si>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</si>
  <si>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</si>
  <si>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</si>
  <si>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</si>
  <si>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</si>
  <si>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</si>
  <si>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</si>
  <si>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</si>
  <si>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</si>
  <si>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</si>
  <si>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</si>
  <si>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</si>
  <si>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</si>
  <si>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</si>
  <si>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</si>
  <si>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</si>
  <si>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</si>
  <si>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</si>
  <si>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</si>
  <si>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</si>
  <si>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</si>
  <si>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</si>
  <si>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</si>
  <si>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</si>
  <si>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</si>
  <si>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</si>
  <si>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</si>
  <si>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</si>
  <si>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</si>
  <si>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</si>
  <si>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</si>
  <si>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</si>
  <si>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</si>
  <si>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</si>
  <si>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</si>
  <si>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</si>
  <si>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</si>
  <si>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</si>
  <si>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</si>
  <si>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</si>
  <si>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</si>
  <si>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</si>
  <si>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</si>
  <si>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</si>
  <si>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</si>
  <si>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</si>
  <si>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</si>
  <si>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</si>
  <si>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</si>
  <si>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</si>
  <si>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</si>
  <si>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</si>
  <si>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</si>
  <si>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</si>
  <si>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</si>
  <si>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</si>
  <si>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</si>
  <si>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</si>
  <si>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</si>
  <si>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</si>
  <si>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</si>
  <si>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</si>
  <si>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</si>
  <si>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</si>
  <si>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</si>
  <si>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</si>
  <si>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</si>
  <si>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</si>
  <si>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</si>
  <si>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</si>
  <si>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</si>
  <si>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</si>
  <si>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</si>
  <si>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</si>
  <si>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</si>
  <si>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</si>
  <si>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</si>
  <si>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</si>
  <si>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</si>
  <si>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</si>
  <si>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</si>
  <si>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</si>
  <si>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</si>
  <si>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</si>
  <si>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</si>
  <si>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</si>
  <si>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</si>
  <si>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</si>
  <si>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</si>
  <si>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</si>
  <si>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</si>
  <si>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</si>
  <si>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</si>
  <si>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</si>
  <si>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</si>
  <si>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</si>
  <si>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</si>
  <si>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</si>
  <si>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</si>
  <si>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</si>
  <si>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</si>
  <si>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</si>
  <si>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</si>
  <si>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</si>
  <si>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</si>
  <si>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</si>
  <si>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</si>
  <si>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</si>
  <si>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</si>
  <si>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</si>
  <si>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</si>
  <si>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</si>
  <si>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</si>
  <si>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</si>
  <si>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</si>
  <si>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</si>
  <si>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</si>
  <si>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</si>
  <si>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</si>
  <si>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</si>
  <si>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</si>
  <si>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</si>
  <si>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</si>
  <si>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</si>
  <si>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</si>
  <si>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</si>
  <si>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</si>
  <si>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</si>
  <si>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</si>
  <si>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</si>
  <si>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</si>
  <si>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</si>
  <si>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</si>
  <si>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</si>
  <si>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</si>
  <si>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</si>
  <si>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</si>
  <si>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</si>
  <si>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</si>
  <si>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</si>
  <si>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</si>
  <si>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</si>
  <si>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</si>
  <si>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</si>
  <si>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</si>
  <si>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</si>
  <si>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</si>
  <si>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</si>
  <si>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</si>
  <si>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</si>
  <si>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</si>
  <si>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</si>
  <si>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</si>
  <si>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</si>
  <si>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</si>
  <si>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</si>
  <si>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</si>
  <si>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</si>
  <si>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</si>
  <si>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</si>
  <si>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</si>
  <si>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</si>
  <si>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</si>
  <si>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</si>
  <si>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</si>
  <si>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</si>
  <si>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</si>
  <si>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</si>
  <si>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</si>
  <si>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</si>
  <si>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</si>
  <si>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</si>
  <si>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</si>
  <si>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</si>
  <si>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</si>
  <si>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</si>
  <si>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</si>
  <si>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</si>
  <si>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</si>
  <si>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</si>
  <si>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</si>
  <si>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</si>
  <si>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</si>
  <si>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</si>
  <si>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</si>
  <si>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</si>
  <si>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</si>
  <si>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</si>
  <si>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</si>
  <si>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</si>
  <si>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</si>
  <si>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</si>
  <si>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</si>
  <si>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</si>
  <si>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</si>
  <si>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</si>
  <si>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</si>
  <si>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</si>
  <si>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</si>
  <si>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</si>
  <si>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</si>
  <si>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</si>
  <si>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</si>
  <si>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</si>
  <si>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</si>
  <si>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</si>
  <si>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</si>
  <si>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</si>
  <si>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</si>
  <si>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</si>
  <si>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</si>
  <si>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</si>
  <si>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</si>
  <si>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</si>
  <si>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</si>
  <si>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</si>
  <si>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</si>
  <si>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</si>
  <si>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</si>
  <si>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</si>
  <si>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</si>
  <si>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</si>
  <si>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</si>
  <si>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</si>
  <si>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</si>
  <si>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</si>
  <si>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</si>
  <si>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</si>
  <si>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</si>
  <si>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</si>
  <si>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</si>
  <si>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</si>
  <si>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</si>
  <si>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</si>
  <si>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</si>
  <si>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</si>
  <si>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</si>
  <si>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</si>
  <si>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</si>
  <si>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</si>
  <si>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</si>
  <si>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</si>
  <si>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</si>
  <si>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</si>
  <si>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</si>
  <si>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</si>
  <si>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</si>
  <si>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</si>
  <si>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</si>
  <si>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</si>
  <si>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</si>
  <si>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</si>
  <si>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</si>
  <si>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</si>
  <si>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</si>
  <si>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</si>
  <si>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</si>
  <si>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</si>
  <si>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</si>
  <si>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</si>
  <si>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</si>
  <si>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</si>
  <si>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</si>
  <si>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</si>
  <si>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</si>
  <si>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</si>
  <si>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</si>
  <si>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</si>
  <si>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</si>
  <si>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</si>
  <si>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</si>
  <si>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</si>
  <si>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</si>
  <si>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</si>
  <si>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</si>
  <si>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</si>
  <si>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</si>
  <si>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</si>
  <si>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</si>
  <si>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</si>
  <si>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</si>
  <si>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</si>
  <si>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</si>
  <si>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</si>
  <si>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</si>
  <si>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</si>
  <si>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</si>
  <si>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</si>
  <si>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</si>
  <si>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</si>
  <si>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</si>
  <si>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</si>
  <si>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</si>
  <si>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</si>
  <si>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</si>
  <si>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</si>
  <si>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</si>
  <si>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</si>
  <si>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</si>
  <si>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</si>
  <si>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</si>
  <si>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</si>
  <si>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</si>
  <si>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</si>
  <si>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</si>
  <si>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</si>
  <si>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</si>
  <si>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</si>
  <si>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</si>
  <si>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</si>
  <si>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</si>
  <si>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</si>
  <si>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</si>
  <si>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</si>
  <si>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</si>
  <si>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</si>
  <si>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</si>
  <si>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</si>
  <si>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</si>
  <si>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</si>
  <si>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</si>
  <si>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</si>
  <si>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</si>
  <si>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</si>
  <si>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</si>
  <si>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</si>
  <si>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</si>
  <si>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</si>
  <si>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</si>
  <si>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</si>
  <si>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</si>
  <si>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</si>
  <si>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</si>
  <si>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</si>
  <si>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</si>
  <si>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</si>
  <si>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</si>
  <si>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</si>
  <si>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</si>
  <si>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</si>
  <si>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</si>
  <si>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</si>
  <si>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</si>
  <si>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</si>
  <si>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</si>
  <si>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</si>
  <si>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</si>
  <si>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</si>
  <si>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</si>
  <si>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</si>
  <si>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</si>
  <si>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</si>
  <si>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</si>
  <si>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</si>
  <si>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</si>
  <si>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</si>
  <si>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</si>
  <si>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</si>
  <si>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</si>
  <si>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</si>
  <si>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</si>
  <si>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</si>
  <si>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</si>
  <si>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</si>
  <si>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</si>
  <si>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</si>
  <si>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</si>
  <si>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</si>
  <si>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</si>
  <si>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</si>
  <si>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</si>
  <si>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</si>
  <si>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</si>
  <si>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</si>
  <si>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</si>
  <si>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</si>
  <si>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</si>
  <si>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</si>
  <si>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</si>
  <si>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</si>
  <si>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</si>
  <si>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</si>
  <si>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</si>
  <si>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</si>
  <si>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</si>
  <si>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</si>
  <si>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</si>
  <si>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</si>
  <si>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</si>
  <si>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</si>
  <si>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</si>
  <si>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</si>
  <si>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</si>
  <si>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</si>
  <si>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</si>
  <si>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</si>
  <si>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</si>
  <si>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</si>
  <si>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</si>
  <si>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</si>
  <si>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</si>
  <si>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</si>
  <si>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</si>
  <si>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</si>
  <si>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</si>
  <si>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</si>
  <si>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</si>
  <si>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</si>
  <si>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</si>
  <si>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</si>
  <si>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</si>
  <si>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</si>
  <si>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</si>
  <si>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</si>
  <si>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</si>
  <si>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</si>
  <si>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</si>
  <si>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</si>
  <si>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</si>
  <si>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</si>
  <si>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</si>
  <si>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</si>
  <si>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</si>
  <si>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</si>
  <si>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</si>
  <si>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</si>
  <si>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</si>
  <si>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</si>
  <si>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</si>
  <si>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</si>
  <si>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</si>
  <si>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</si>
  <si>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</si>
  <si>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</si>
  <si>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</si>
  <si>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</si>
  <si>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</si>
  <si>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</si>
  <si>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</si>
  <si>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</si>
  <si>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</si>
  <si>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</si>
  <si>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</si>
  <si>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</si>
  <si>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</si>
  <si>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</si>
  <si>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</si>
  <si>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</si>
  <si>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</si>
  <si>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</si>
  <si>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</si>
  <si>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</si>
  <si>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</si>
  <si>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</si>
  <si>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</si>
  <si>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</si>
  <si>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</si>
  <si>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</si>
  <si>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</si>
  <si>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</si>
  <si>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</si>
  <si>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</si>
  <si>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</si>
  <si>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</si>
  <si>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</si>
  <si>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</si>
  <si>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</si>
  <si>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</si>
  <si>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</si>
  <si>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</si>
  <si>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</si>
  <si>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</si>
  <si>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</si>
  <si>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</si>
  <si>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</si>
  <si>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</si>
  <si>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</si>
  <si>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</si>
  <si>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</si>
  <si>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</si>
  <si>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</si>
  <si>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</si>
  <si>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</si>
  <si>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</si>
  <si>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</si>
  <si>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</si>
  <si>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</si>
  <si>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</si>
  <si>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</si>
  <si>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</si>
  <si>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</si>
  <si>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</si>
  <si>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</si>
  <si>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</si>
  <si>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</si>
  <si>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</si>
  <si>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</si>
  <si>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</si>
  <si>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</si>
  <si>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</si>
  <si>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</si>
  <si>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</si>
  <si>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</si>
  <si>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</si>
  <si>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</si>
  <si>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</si>
  <si>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</si>
  <si>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</si>
  <si>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</si>
  <si>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</si>
  <si>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</si>
  <si>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</si>
  <si>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</si>
  <si>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</si>
  <si>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</si>
  <si>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</si>
  <si>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</si>
  <si>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</si>
  <si>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</si>
  <si>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</si>
  <si>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</si>
  <si>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</si>
  <si>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</si>
  <si>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</si>
  <si>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</si>
  <si>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</si>
  <si>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</si>
  <si>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</si>
  <si>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</si>
  <si>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</si>
  <si>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</si>
  <si>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</si>
  <si>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</si>
  <si>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</si>
  <si>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</si>
  <si>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</si>
  <si>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</si>
  <si>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</si>
  <si>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</si>
  <si>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</si>
  <si>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</si>
  <si>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</si>
  <si>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</si>
  <si>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</si>
  <si>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</si>
  <si>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</si>
  <si>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</si>
  <si>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</si>
  <si>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</si>
  <si>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</si>
  <si>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</si>
  <si>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</si>
  <si>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</si>
  <si>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</si>
  <si>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</si>
  <si>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</si>
  <si>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</si>
  <si>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</si>
  <si>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</si>
  <si>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</si>
  <si>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</si>
  <si>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</si>
  <si>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</si>
  <si>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</si>
  <si>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</si>
  <si>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</si>
  <si>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</si>
  <si>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</si>
  <si>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</si>
  <si>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</si>
  <si>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</si>
  <si>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</si>
  <si>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</si>
  <si>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</si>
  <si>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</si>
  <si>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</si>
  <si>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</si>
  <si>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</si>
  <si>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</si>
  <si>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</si>
  <si>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</si>
  <si>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</si>
  <si>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</si>
  <si>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</si>
  <si>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</si>
  <si>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</si>
  <si>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</si>
  <si>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</si>
  <si>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</si>
  <si>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</si>
  <si>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</si>
  <si>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</si>
  <si>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</si>
  <si>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</si>
  <si>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</si>
  <si>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</si>
  <si>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</si>
  <si>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</si>
  <si>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</si>
  <si>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</si>
  <si>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</si>
  <si>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</si>
  <si>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</si>
  <si>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</si>
  <si>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</si>
  <si>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</si>
  <si>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</si>
  <si>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</si>
  <si>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</si>
  <si>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</si>
  <si>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</si>
  <si>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</si>
  <si>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</si>
  <si>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</si>
  <si>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</si>
  <si>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</si>
  <si>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</si>
  <si>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</si>
  <si>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</si>
  <si>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</si>
  <si>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</si>
  <si>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</si>
  <si>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</si>
  <si>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</si>
  <si>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</si>
  <si>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</si>
  <si>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</si>
  <si>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</si>
  <si>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</si>
  <si>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</si>
  <si>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</si>
  <si>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</si>
  <si>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</si>
  <si>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</si>
  <si>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</si>
  <si>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</si>
  <si>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</si>
  <si>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</si>
  <si>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</si>
  <si>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</si>
  <si>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</si>
  <si>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</si>
  <si>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</si>
  <si>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</si>
  <si>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</si>
  <si>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</si>
  <si>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</si>
  <si>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</si>
  <si>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</si>
  <si>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</si>
  <si>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</si>
  <si>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</si>
  <si>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</si>
  <si>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</si>
  <si>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</si>
  <si>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</si>
  <si>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</si>
  <si>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</si>
  <si>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</si>
  <si>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</si>
  <si>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</si>
  <si>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</si>
  <si>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</si>
  <si>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</si>
  <si>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</si>
  <si>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</si>
  <si>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</si>
  <si>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</si>
  <si>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</si>
  <si>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</si>
  <si>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</si>
  <si>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</si>
  <si>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</si>
  <si>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</si>
  <si>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</si>
  <si>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</si>
  <si>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</si>
  <si>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</si>
  <si>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</si>
  <si>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</si>
  <si>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</si>
  <si>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</si>
  <si>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</si>
  <si>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</si>
  <si>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</si>
  <si>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</si>
  <si>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</si>
  <si>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</si>
  <si>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</si>
  <si>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</si>
  <si>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</si>
  <si>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</si>
  <si>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</si>
  <si>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</si>
  <si>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</si>
  <si>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</si>
  <si>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</si>
  <si>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</si>
  <si>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</si>
  <si>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</si>
  <si>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</si>
  <si>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</si>
  <si>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</si>
  <si>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</si>
  <si>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</si>
  <si>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</si>
  <si>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</si>
  <si>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</si>
  <si>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</si>
  <si>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</si>
  <si>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</si>
  <si>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</si>
  <si>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</si>
  <si>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</si>
  <si>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</si>
  <si>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</si>
  <si>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</si>
  <si>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</si>
  <si>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</si>
  <si>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</si>
  <si>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</si>
  <si>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</si>
  <si>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</si>
  <si>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</si>
  <si>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</si>
  <si>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</si>
  <si>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</si>
  <si>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</si>
  <si>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</si>
  <si>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</si>
  <si>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</si>
  <si>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</si>
  <si>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</si>
  <si>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</si>
  <si>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</si>
  <si>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</si>
  <si>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</si>
  <si>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</si>
  <si>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</si>
  <si>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</si>
  <si>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</si>
  <si>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</si>
  <si>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</si>
  <si>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</si>
  <si>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</si>
  <si>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</si>
  <si>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</si>
  <si>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</si>
  <si>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</si>
  <si>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</si>
  <si>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</si>
  <si>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</si>
  <si>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</si>
  <si>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</si>
  <si>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</si>
  <si>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</si>
  <si>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</si>
  <si>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</si>
  <si>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</si>
  <si>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</si>
  <si>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</si>
  <si>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</si>
  <si>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</si>
  <si>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</si>
  <si>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</si>
  <si>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</si>
  <si>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</si>
  <si>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</si>
  <si>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</si>
  <si>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</si>
  <si>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</si>
  <si>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</si>
  <si>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</si>
  <si>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</si>
  <si>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</si>
  <si>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</si>
  <si>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</si>
  <si>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</si>
  <si>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</si>
  <si>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</si>
  <si>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</si>
  <si>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</si>
  <si>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</si>
  <si>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</si>
  <si>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</si>
  <si>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</si>
  <si>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</si>
  <si>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</si>
  <si>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</si>
  <si>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</si>
  <si>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</si>
  <si>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</si>
  <si>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</si>
  <si>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</si>
  <si>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</si>
  <si>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</si>
  <si>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</si>
  <si>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</si>
  <si>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</si>
  <si>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</si>
  <si>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</si>
  <si>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</si>
  <si>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</si>
  <si>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</si>
  <si>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</si>
  <si>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</si>
  <si>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</si>
  <si>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</si>
  <si>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</si>
  <si>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</si>
  <si>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</si>
  <si>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</si>
  <si>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</si>
  <si>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</si>
  <si>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</si>
  <si>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</si>
  <si>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</si>
  <si>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</si>
  <si>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</si>
  <si>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</si>
  <si>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</si>
  <si>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</si>
  <si>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</si>
  <si>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</si>
  <si>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</si>
  <si>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</si>
  <si>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</si>
  <si>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</si>
  <si>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</si>
  <si>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</si>
  <si>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</si>
  <si>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</si>
  <si>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</si>
  <si>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</si>
  <si>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</si>
  <si>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</si>
  <si>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</si>
  <si>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</si>
  <si>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</si>
  <si>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</si>
  <si>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</si>
  <si>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</si>
  <si>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</si>
  <si>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</si>
  <si>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</si>
  <si>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</si>
  <si>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</si>
  <si>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</si>
  <si>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</si>
  <si>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</si>
  <si>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</si>
  <si>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</si>
  <si>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</si>
  <si>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</si>
  <si>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</si>
  <si>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</si>
  <si>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</si>
  <si>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</si>
  <si>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</si>
  <si>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</si>
  <si>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</si>
  <si>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</si>
  <si>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</si>
  <si>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</si>
  <si>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</si>
  <si>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</si>
  <si>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</si>
  <si>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</si>
  <si>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</si>
  <si>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</si>
  <si>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</si>
  <si>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</si>
  <si>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</si>
  <si>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</si>
  <si>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</si>
  <si>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</si>
  <si>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</si>
  <si>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</si>
  <si>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</si>
  <si>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</si>
  <si>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</si>
  <si>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</si>
  <si>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</si>
  <si>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</si>
  <si>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</si>
  <si>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</si>
  <si>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</si>
  <si>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</si>
  <si>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</si>
  <si>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</si>
  <si>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</si>
  <si>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</si>
  <si>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</si>
  <si>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</si>
  <si>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</si>
  <si>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</si>
  <si>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</si>
  <si>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</si>
  <si>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</si>
  <si>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</si>
  <si>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</si>
  <si>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</si>
  <si>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</si>
  <si>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</si>
  <si>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</si>
  <si>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</si>
  <si>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</si>
  <si>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</si>
  <si>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</si>
  <si>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</si>
  <si>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</si>
  <si>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</si>
  <si>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</si>
  <si>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</si>
  <si>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</si>
  <si>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</si>
  <si>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</si>
  <si>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</si>
  <si>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</si>
  <si>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</si>
  <si>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</si>
  <si>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</si>
  <si>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</si>
  <si>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</si>
  <si>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</si>
  <si>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</si>
  <si>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</si>
  <si>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</si>
  <si>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</si>
  <si>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</si>
  <si>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</si>
  <si>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</si>
  <si>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</si>
  <si>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</si>
  <si>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</si>
  <si>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</si>
  <si>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</si>
  <si>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</si>
  <si>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</si>
  <si>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</si>
  <si>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</si>
  <si>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</si>
  <si>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</si>
  <si>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</si>
  <si>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</si>
  <si>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</si>
  <si>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</si>
  <si>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</si>
  <si>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</si>
  <si>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</si>
  <si>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</si>
  <si>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</si>
  <si>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</si>
  <si>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</si>
  <si>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</si>
  <si>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</si>
  <si>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</si>
  <si>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</si>
  <si>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</si>
  <si>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</si>
  <si>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</si>
  <si>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</si>
  <si>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</si>
  <si>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</si>
  <si>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</si>
  <si>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</si>
  <si>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</si>
  <si>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</si>
  <si>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</si>
  <si>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</si>
  <si>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</si>
  <si>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</si>
  <si>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</si>
  <si>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</si>
  <si>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</si>
  <si>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</si>
  <si>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</si>
  <si>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</si>
  <si>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</si>
  <si>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</si>
  <si>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</si>
  <si>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</si>
  <si>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</si>
  <si>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</si>
  <si>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</si>
  <si>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</si>
  <si>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</si>
  <si>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</si>
  <si>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</si>
  <si>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</si>
  <si>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</si>
  <si>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</si>
  <si>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</si>
  <si>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</si>
  <si>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</si>
  <si>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</si>
  <si>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</si>
  <si>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</si>
  <si>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</si>
  <si>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</si>
  <si>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</si>
  <si>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</si>
  <si>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</si>
  <si>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</si>
  <si>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</si>
  <si>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</si>
  <si>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</si>
  <si>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</si>
  <si>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</si>
  <si>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</si>
  <si>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</si>
  <si>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</si>
  <si>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</si>
  <si>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</si>
  <si>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</si>
  <si>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</si>
  <si>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</si>
  <si>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</si>
  <si>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</si>
  <si>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</si>
  <si>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</si>
  <si>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</si>
  <si>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</si>
  <si>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</si>
  <si>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</si>
  <si>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</si>
  <si>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</si>
  <si>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</si>
  <si>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</si>
  <si>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</si>
  <si>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</si>
  <si>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</si>
  <si>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</si>
  <si>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</si>
  <si>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</si>
  <si>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</si>
  <si>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</si>
  <si>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</si>
  <si>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</si>
  <si>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</si>
  <si>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</si>
  <si>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</si>
  <si>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</si>
  <si>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</si>
  <si>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</si>
  <si>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</si>
  <si>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</si>
  <si>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</si>
  <si>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</si>
  <si>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</si>
  <si>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</si>
  <si>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</si>
  <si>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</si>
  <si>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</si>
  <si>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</si>
  <si>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</si>
  <si>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</si>
  <si>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</si>
  <si>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</si>
  <si>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</si>
  <si>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</si>
  <si>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</si>
  <si>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</si>
  <si>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</si>
  <si>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</si>
  <si>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</si>
  <si>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</si>
  <si>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</si>
  <si>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</si>
  <si>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</si>
  <si>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</si>
  <si>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</si>
  <si>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</si>
  <si>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</si>
  <si>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</si>
  <si>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</si>
  <si>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</si>
  <si>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</si>
  <si>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</si>
  <si>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</si>
  <si>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</si>
  <si>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</si>
  <si>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</si>
  <si>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</si>
  <si>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</si>
  <si>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</si>
  <si>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</si>
  <si>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</si>
  <si>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</si>
  <si>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</si>
  <si>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</si>
  <si>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</si>
  <si>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</si>
  <si>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</si>
  <si>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</si>
  <si>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</si>
  <si>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</si>
  <si>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</si>
  <si>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</si>
  <si>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</si>
  <si>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</si>
  <si>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</si>
  <si>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</si>
  <si>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</si>
  <si>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</si>
  <si>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</si>
  <si>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</si>
  <si>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</si>
  <si>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</si>
  <si>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</si>
  <si>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</si>
  <si>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</si>
  <si>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</si>
  <si>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</si>
  <si>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</si>
  <si>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</si>
  <si>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</si>
  <si>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</si>
  <si>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</si>
  <si>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</si>
  <si>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</si>
  <si>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</si>
  <si>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</si>
  <si>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</si>
  <si>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</si>
  <si>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</si>
  <si>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</si>
  <si>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</si>
  <si>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</si>
  <si>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</si>
  <si>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</si>
  <si>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</si>
  <si>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</si>
  <si>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</si>
  <si>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</si>
  <si>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</si>
  <si>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</si>
  <si>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</si>
  <si>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</si>
  <si>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</si>
  <si>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</si>
  <si>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</si>
  <si>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</si>
  <si>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</si>
  <si>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</si>
  <si>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</si>
  <si>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</si>
  <si>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</si>
  <si>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</si>
  <si>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</si>
  <si>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</si>
  <si>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</si>
  <si>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</si>
  <si>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</si>
  <si>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</si>
  <si>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</si>
  <si>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</si>
  <si>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</si>
  <si>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</si>
  <si>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</si>
  <si>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</si>
  <si>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</si>
  <si>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</si>
  <si>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</si>
  <si>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</si>
  <si>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</si>
  <si>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</si>
  <si>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</si>
  <si>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</si>
  <si>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</si>
  <si>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</si>
  <si>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</si>
  <si>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</si>
  <si>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</si>
  <si>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</si>
  <si>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</si>
  <si>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</si>
  <si>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</si>
  <si>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</si>
  <si>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</si>
  <si>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</si>
  <si>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</si>
  <si>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</si>
  <si>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</si>
  <si>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</si>
  <si>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</si>
  <si>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</si>
  <si>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</si>
  <si>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</si>
  <si>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</si>
  <si>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</si>
  <si>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</si>
  <si>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</si>
  <si>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</si>
  <si>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</si>
  <si>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</si>
  <si>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</si>
  <si>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</si>
  <si>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</si>
  <si>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</si>
  <si>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</si>
  <si>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</si>
  <si>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</si>
  <si>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</si>
  <si>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</si>
  <si>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</si>
  <si>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</si>
  <si>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</si>
  <si>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</si>
  <si>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</si>
  <si>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</si>
  <si>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</si>
  <si>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</si>
  <si>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</si>
  <si>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</si>
  <si>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</si>
  <si>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</si>
  <si>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</si>
  <si>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</si>
  <si>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</si>
  <si>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</si>
  <si>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</si>
  <si>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</si>
  <si>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</si>
  <si>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</si>
  <si>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</si>
  <si>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</si>
  <si>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</si>
  <si>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</si>
  <si>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</si>
  <si>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</si>
  <si>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</si>
  <si>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</si>
  <si>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</si>
  <si>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</si>
  <si>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</si>
  <si>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</si>
  <si>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</si>
  <si>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</si>
  <si>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</si>
  <si>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</si>
  <si>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</si>
  <si>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</si>
  <si>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</si>
  <si>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</si>
  <si>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</si>
  <si>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</si>
  <si>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</si>
  <si>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</si>
  <si>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</si>
  <si>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</si>
  <si>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</si>
  <si>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</si>
  <si>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</si>
  <si>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</si>
  <si>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</si>
  <si>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</si>
  <si>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</si>
  <si>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</si>
  <si>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</si>
  <si>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</si>
  <si>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</si>
  <si>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</si>
  <si>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</si>
  <si>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</si>
  <si>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</si>
  <si>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</si>
  <si>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</si>
  <si>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</si>
  <si>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</si>
  <si>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</si>
  <si>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</si>
  <si>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</si>
  <si>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</si>
  <si>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</si>
  <si>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</si>
  <si>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</si>
  <si>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</si>
  <si>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</si>
  <si>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</si>
  <si>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</si>
  <si>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</si>
  <si>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</si>
  <si>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</si>
  <si>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</si>
  <si>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</si>
  <si>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</si>
  <si>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</si>
  <si>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</si>
  <si>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</si>
  <si>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</si>
  <si>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</si>
  <si>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</si>
  <si>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</si>
  <si>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</si>
  <si>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</si>
  <si>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</si>
  <si>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</si>
  <si>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</si>
  <si>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</si>
  <si>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</si>
  <si>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</si>
  <si>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</si>
  <si>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</si>
  <si>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</si>
  <si>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</si>
  <si>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</si>
  <si>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</si>
  <si>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</si>
  <si>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</si>
  <si>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</si>
  <si>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</si>
  <si>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</si>
  <si>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</si>
  <si>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</si>
  <si>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</si>
  <si>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</si>
  <si>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</si>
  <si>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</si>
  <si>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</si>
  <si>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</si>
  <si>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</si>
  <si>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</si>
  <si>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</si>
  <si>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</si>
  <si>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</si>
  <si>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</si>
  <si>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</si>
  <si>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</si>
  <si>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</si>
  <si>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</si>
  <si>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</si>
  <si>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</si>
  <si>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</si>
  <si>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</si>
  <si>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</si>
  <si>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</si>
  <si>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</si>
  <si>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</si>
  <si>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</si>
  <si>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</si>
  <si>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</si>
  <si>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</si>
  <si>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</si>
  <si>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</si>
  <si>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</si>
  <si>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</si>
  <si>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</si>
  <si>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</si>
  <si>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</si>
  <si>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</si>
  <si>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</si>
  <si>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</si>
  <si>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</si>
  <si>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</si>
  <si>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</si>
  <si>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</si>
  <si>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</si>
  <si>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</si>
  <si>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</si>
  <si>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</si>
  <si>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</si>
  <si>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</si>
  <si>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</si>
  <si>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</si>
  <si>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</si>
  <si>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</si>
  <si>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</si>
  <si>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</si>
  <si>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</si>
  <si>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</si>
  <si>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</si>
  <si>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</si>
  <si>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</si>
  <si>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</si>
  <si>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</si>
  <si>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</si>
  <si>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</si>
  <si>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</si>
  <si>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</si>
  <si>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</si>
  <si>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</si>
  <si>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</si>
  <si>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</si>
  <si>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</si>
  <si>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</si>
  <si>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</si>
  <si>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</si>
  <si>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</si>
  <si>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</si>
  <si>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</si>
  <si>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</si>
  <si>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</si>
  <si>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</si>
  <si>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</si>
  <si>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</si>
  <si>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</si>
  <si>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</si>
  <si>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</si>
  <si>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</si>
  <si>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</si>
  <si>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</si>
  <si>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</si>
  <si>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</si>
  <si>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</si>
  <si>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</si>
  <si>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</si>
  <si>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</si>
  <si>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</si>
  <si>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</si>
  <si>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</si>
  <si>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</si>
  <si>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</si>
  <si>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</si>
  <si>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</si>
  <si>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</si>
  <si>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</si>
  <si>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</si>
  <si>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</si>
  <si>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</si>
  <si>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</si>
  <si>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</si>
  <si>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</si>
  <si>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</si>
  <si>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</si>
  <si>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</si>
  <si>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</si>
  <si>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</si>
  <si>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</si>
  <si>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</si>
  <si>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</si>
  <si>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</si>
  <si>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</si>
  <si>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</si>
  <si>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</si>
  <si>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</si>
  <si>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</si>
  <si>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</si>
  <si>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</si>
  <si>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</si>
  <si>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</si>
  <si>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</si>
  <si>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</si>
  <si>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</si>
  <si>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</si>
  <si>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</si>
  <si>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</si>
  <si>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</si>
  <si>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</si>
  <si>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</si>
  <si>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</si>
  <si>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</si>
  <si>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</si>
  <si>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</si>
  <si>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</si>
  <si>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</si>
  <si>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</si>
  <si>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</si>
  <si>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</si>
  <si>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</si>
  <si>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</si>
  <si>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</si>
  <si>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</si>
  <si>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</si>
  <si>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</si>
  <si>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</si>
  <si>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</si>
  <si>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</si>
  <si>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</si>
  <si>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</si>
  <si>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</si>
  <si>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</si>
  <si>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</si>
  <si>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</si>
  <si>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</si>
  <si>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</si>
  <si>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</si>
  <si>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</si>
  <si>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</si>
  <si>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</si>
  <si>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</si>
  <si>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</si>
  <si>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</si>
  <si>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</si>
  <si>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</si>
  <si>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</si>
  <si>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</si>
  <si>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</si>
  <si>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</si>
  <si>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</si>
  <si>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</si>
  <si>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</si>
  <si>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</si>
  <si>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</si>
  <si>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</si>
  <si>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</si>
  <si>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</si>
  <si>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</si>
  <si>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</si>
  <si>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</si>
  <si>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</si>
  <si>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</si>
  <si>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</si>
  <si>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</si>
  <si>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</si>
  <si>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</si>
  <si>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</si>
  <si>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</si>
  <si>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</si>
  <si>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</si>
  <si>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</si>
  <si>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</si>
  <si>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</si>
  <si>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</si>
  <si>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</si>
  <si>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</si>
  <si>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</si>
  <si>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</si>
  <si>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</si>
  <si>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</si>
  <si>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</si>
  <si>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</si>
  <si>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</si>
  <si>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</si>
  <si>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</si>
  <si>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</si>
  <si>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</si>
  <si>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</si>
  <si>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</si>
  <si>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</si>
  <si>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</si>
  <si>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</si>
  <si>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</si>
  <si>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</si>
  <si>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</si>
  <si>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</si>
  <si>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</si>
  <si>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</si>
  <si>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</si>
  <si>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</si>
  <si>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</si>
  <si>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</si>
  <si>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</si>
  <si>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</si>
  <si>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</si>
  <si>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</si>
  <si>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</si>
  <si>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</si>
  <si>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</si>
  <si>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</si>
  <si>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</si>
  <si>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</si>
  <si>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</si>
  <si>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</si>
  <si>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</si>
  <si>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</si>
  <si>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</si>
  <si>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</si>
  <si>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</si>
  <si>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</si>
  <si>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</si>
  <si>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</si>
  <si>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</si>
  <si>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</si>
  <si>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</si>
  <si>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</si>
  <si>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</si>
  <si>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</si>
  <si>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</si>
  <si>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</si>
  <si>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</si>
  <si>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</si>
  <si>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</si>
  <si>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</si>
  <si>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</si>
  <si>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</si>
  <si>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</si>
  <si>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</si>
  <si>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</si>
  <si>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</si>
  <si>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</si>
  <si>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</si>
  <si>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</si>
  <si>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</si>
  <si>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</si>
  <si>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</si>
  <si>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</si>
  <si>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</si>
  <si>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</si>
  <si>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</si>
  <si>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</si>
  <si>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</si>
  <si>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</si>
  <si>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</si>
  <si>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</si>
  <si>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</si>
  <si>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</si>
  <si>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</si>
  <si>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</si>
  <si>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</si>
  <si>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</si>
  <si>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</si>
  <si>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</si>
  <si>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</si>
  <si>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</si>
  <si>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</si>
  <si>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</si>
  <si>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</si>
  <si>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</si>
  <si>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</si>
  <si>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</si>
  <si>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</si>
  <si>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</si>
  <si>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</si>
  <si>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</si>
  <si>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</si>
  <si>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</si>
  <si>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</si>
  <si>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</si>
  <si>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</si>
  <si>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</si>
  <si>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</si>
  <si>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</si>
  <si>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</si>
  <si>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</si>
  <si>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</si>
  <si>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</si>
  <si>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</si>
  <si>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</si>
  <si>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</si>
  <si>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</si>
  <si>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</si>
  <si>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</si>
  <si>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</si>
  <si>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</si>
  <si>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</si>
  <si>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</si>
  <si>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</si>
  <si>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</si>
  <si>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</si>
  <si>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</si>
  <si>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</si>
  <si>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</si>
  <si>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</si>
  <si>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</si>
  <si>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</si>
  <si>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</si>
  <si>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</si>
  <si>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</si>
  <si>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</si>
  <si>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</si>
  <si>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</si>
  <si>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</si>
  <si>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</si>
  <si>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</si>
  <si>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</si>
  <si>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</si>
  <si>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</si>
  <si>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</si>
  <si>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</si>
  <si>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</si>
  <si>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</si>
  <si>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</si>
  <si>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</si>
  <si>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</si>
  <si>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</si>
  <si>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</si>
  <si>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</si>
  <si>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</si>
  <si>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</si>
  <si>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</si>
  <si>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</si>
  <si>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</si>
  <si>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</si>
  <si>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</si>
  <si>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</si>
  <si>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</si>
  <si>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</si>
  <si>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</si>
  <si>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</si>
  <si>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</si>
  <si>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</si>
  <si>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</si>
  <si>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</si>
  <si>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</si>
  <si>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</si>
  <si>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</si>
  <si>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</si>
  <si>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</si>
  <si>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</si>
  <si>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</si>
  <si>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</si>
  <si>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</si>
  <si>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</si>
  <si>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</si>
  <si>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</si>
  <si>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</si>
  <si>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</si>
  <si>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</si>
  <si>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</si>
  <si>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</si>
  <si>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</si>
  <si>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</si>
  <si>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</si>
  <si>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</si>
  <si>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</si>
  <si>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</si>
  <si>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</si>
  <si>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</si>
  <si>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</si>
  <si>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</si>
  <si>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</si>
  <si>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</si>
  <si>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</si>
  <si>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</si>
  <si>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</si>
  <si>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</si>
  <si>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</si>
  <si>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</si>
  <si>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</si>
  <si>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</si>
  <si>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</si>
  <si>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</si>
  <si>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</si>
  <si>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</si>
  <si>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</si>
  <si>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</si>
  <si>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</si>
  <si>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</si>
  <si>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</si>
  <si>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</si>
  <si>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</si>
  <si>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</si>
  <si>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</si>
  <si>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</si>
  <si>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</si>
  <si>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</si>
  <si>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</si>
  <si>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</si>
  <si>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</si>
  <si>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</si>
  <si>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</si>
  <si>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</si>
  <si>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</si>
  <si>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</si>
  <si>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</si>
  <si>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</si>
  <si>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</si>
  <si>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</si>
  <si>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</si>
  <si>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</si>
  <si>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</si>
  <si>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</si>
  <si>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</si>
  <si>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</si>
  <si>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</si>
  <si>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</si>
  <si>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</si>
  <si>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</si>
  <si>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</si>
  <si>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</si>
  <si>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</si>
  <si>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</si>
  <si>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</si>
  <si>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</si>
  <si>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</si>
  <si>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</si>
  <si>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</si>
  <si>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</si>
  <si>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</si>
  <si>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</si>
  <si>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</si>
  <si>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</si>
  <si>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</si>
  <si>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</si>
  <si>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</si>
  <si>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</si>
  <si>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</si>
  <si>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</si>
  <si>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</si>
  <si>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</si>
  <si>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</si>
  <si>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</si>
  <si>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</si>
  <si>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</si>
  <si>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</si>
  <si>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</si>
  <si>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</si>
  <si>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</si>
  <si>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</si>
  <si>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</si>
  <si>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</si>
  <si>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</si>
  <si>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</si>
  <si>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</si>
  <si>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</si>
  <si>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</si>
  <si>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</si>
  <si>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</si>
  <si>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</si>
  <si>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</si>
  <si>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</si>
  <si>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</si>
  <si>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</si>
  <si>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</si>
  <si>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</si>
  <si>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</si>
  <si>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</si>
  <si>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</si>
  <si>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</si>
  <si>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</si>
  <si>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</si>
  <si>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</si>
  <si>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</si>
  <si>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</si>
  <si>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</si>
  <si>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</si>
  <si>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</si>
  <si>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</si>
  <si>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</si>
  <si>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</si>
  <si>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</si>
  <si>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</si>
  <si>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</si>
  <si>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</si>
  <si>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</si>
  <si>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</si>
  <si>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</si>
  <si>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</si>
  <si>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</si>
  <si>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</si>
  <si>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</si>
  <si>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</si>
  <si>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</si>
  <si>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</si>
  <si>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</si>
  <si>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</si>
  <si>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</si>
  <si>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</si>
  <si>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</si>
  <si>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</si>
  <si>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</si>
  <si>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</si>
  <si>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</si>
  <si>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</si>
  <si>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</si>
  <si>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</si>
  <si>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</si>
  <si>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</si>
  <si>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</si>
  <si>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</si>
  <si>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</si>
  <si>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</si>
  <si>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</si>
  <si>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</si>
  <si>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</si>
  <si>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</si>
  <si>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</si>
  <si>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</si>
  <si>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</si>
  <si>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</si>
  <si>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</si>
  <si>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</si>
  <si>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</si>
  <si>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</si>
  <si>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</si>
  <si>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</si>
  <si>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</si>
  <si>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</si>
  <si>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</si>
  <si>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</si>
  <si>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</si>
  <si>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</si>
  <si>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</si>
  <si>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</si>
  <si>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</si>
  <si>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</si>
  <si>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</si>
  <si>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</si>
  <si>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</si>
  <si>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</si>
  <si>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</si>
  <si>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</si>
  <si>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</si>
  <si>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</si>
  <si>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</si>
  <si>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</si>
  <si>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</si>
  <si>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</si>
  <si>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</si>
  <si>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</si>
  <si>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</si>
  <si>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</si>
  <si>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</si>
  <si>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</si>
  <si>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</si>
  <si>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</si>
  <si>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</si>
  <si>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</si>
  <si>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</si>
  <si>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</si>
  <si>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</si>
  <si>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</si>
  <si>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</si>
  <si>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</si>
  <si>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</si>
  <si>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</si>
  <si>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</si>
  <si>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</si>
  <si>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</si>
  <si>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</si>
  <si>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</si>
  <si>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</si>
  <si>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</si>
  <si>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</si>
  <si>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</si>
  <si>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</si>
  <si>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</si>
  <si>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</si>
  <si>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</si>
  <si>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</si>
  <si>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</si>
  <si>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</si>
  <si>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</si>
  <si>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</si>
  <si>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</si>
  <si>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</si>
  <si>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</si>
  <si>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</si>
  <si>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</si>
  <si>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</si>
  <si>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</si>
  <si>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</si>
  <si>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</si>
  <si>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</si>
  <si>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</si>
  <si>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</si>
  <si>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</si>
  <si>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</si>
  <si>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</si>
  <si>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</si>
  <si>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</si>
  <si>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</si>
  <si>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</si>
  <si>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</si>
  <si>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</si>
  <si>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</si>
  <si>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</si>
  <si>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</si>
  <si>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</si>
  <si>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</si>
  <si>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</si>
  <si>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</si>
  <si>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</si>
  <si>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</si>
  <si>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</si>
  <si>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</si>
  <si>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</si>
  <si>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</si>
  <si>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</si>
  <si>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</si>
  <si>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</si>
  <si>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</si>
  <si>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</si>
  <si>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</si>
  <si>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</si>
  <si>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</si>
  <si>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</si>
  <si>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</si>
  <si>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</si>
  <si>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</si>
  <si>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</si>
  <si>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</si>
  <si>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</si>
  <si>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</si>
  <si>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</si>
  <si>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</si>
  <si>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</si>
  <si>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</si>
  <si>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</si>
  <si>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</si>
  <si>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</si>
  <si>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</si>
  <si>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</si>
  <si>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</si>
  <si>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</si>
  <si>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</si>
  <si>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</si>
  <si>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</si>
  <si>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</si>
  <si>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</si>
  <si>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</si>
  <si>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</si>
  <si>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</si>
  <si>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</si>
  <si>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</si>
  <si>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</si>
  <si>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</si>
  <si>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</si>
  <si>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</si>
  <si>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</si>
  <si>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</si>
  <si>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</si>
  <si>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</si>
  <si>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</si>
  <si>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</si>
  <si>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</si>
  <si>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</si>
  <si>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</si>
  <si>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</si>
  <si>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</si>
  <si>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</si>
  <si>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</si>
  <si>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</si>
  <si>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</si>
  <si>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</si>
  <si>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</si>
  <si>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</si>
  <si>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</si>
  <si>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</si>
  <si>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</si>
  <si>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</si>
  <si>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</si>
  <si>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</si>
  <si>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</si>
  <si>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</si>
  <si>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</si>
  <si>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</si>
  <si>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</si>
  <si>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</si>
  <si>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</si>
  <si>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</si>
  <si>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</si>
  <si>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</si>
  <si>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</si>
  <si>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</si>
  <si>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</si>
  <si>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</si>
  <si>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</si>
  <si>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</si>
  <si>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</si>
  <si>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</si>
  <si>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</si>
  <si>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</si>
  <si>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</si>
  <si>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</si>
  <si>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</si>
  <si>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</si>
  <si>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</si>
  <si>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</si>
  <si>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</si>
  <si>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</si>
  <si>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</si>
  <si>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</si>
  <si>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</si>
  <si>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</si>
  <si>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</si>
  <si>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</si>
  <si>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</si>
  <si>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</si>
  <si>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</si>
  <si>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</si>
  <si>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</si>
  <si>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</si>
  <si>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</si>
  <si>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</si>
  <si>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</si>
  <si>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</si>
  <si>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</si>
  <si>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</si>
  <si>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</si>
  <si>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</si>
  <si>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</si>
  <si>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</si>
  <si>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</si>
  <si>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</si>
  <si>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</si>
  <si>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</si>
  <si>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</si>
  <si>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</si>
  <si>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</si>
  <si>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</si>
  <si>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</si>
  <si>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</si>
  <si>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</si>
  <si>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</si>
  <si>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</si>
  <si>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</si>
  <si>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</si>
  <si>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</si>
  <si>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</si>
  <si>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</si>
  <si>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</si>
  <si>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</si>
  <si>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</si>
  <si>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</si>
  <si>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</si>
  <si>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</si>
  <si>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</si>
  <si>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</si>
  <si>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</si>
  <si>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</si>
  <si>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</si>
  <si>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</si>
  <si>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</si>
  <si>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</si>
  <si>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</si>
  <si>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</si>
  <si>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</si>
  <si>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</si>
  <si>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</si>
  <si>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</si>
  <si>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</si>
  <si>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</si>
  <si>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</si>
  <si>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</si>
  <si>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</si>
  <si>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</si>
  <si>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</si>
  <si>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</si>
  <si>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</si>
  <si>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</si>
  <si>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</si>
  <si>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</si>
  <si>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</si>
  <si>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</si>
  <si>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</si>
  <si>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</si>
  <si>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</si>
  <si>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</si>
  <si>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</si>
  <si>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</si>
  <si>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</si>
  <si>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</si>
  <si>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</si>
  <si>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</si>
  <si>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</si>
  <si>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</si>
  <si>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</si>
  <si>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</si>
  <si>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</si>
  <si>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</si>
  <si>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</si>
  <si>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</si>
  <si>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</si>
  <si>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</si>
  <si>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</si>
  <si>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</si>
  <si>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</si>
  <si>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</si>
  <si>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</si>
  <si>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</si>
  <si>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</si>
  <si>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</si>
  <si>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</si>
  <si>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</si>
  <si>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</si>
  <si>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</si>
  <si>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</si>
  <si>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</si>
  <si>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</si>
  <si>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</si>
  <si>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</si>
  <si>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</si>
  <si>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</si>
  <si>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</si>
  <si>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</si>
  <si>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</si>
  <si>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</si>
  <si>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</si>
  <si>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</si>
  <si>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</si>
  <si>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</si>
  <si>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</si>
  <si>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</si>
  <si>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</si>
  <si>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</si>
  <si>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</si>
  <si>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</si>
  <si>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</si>
  <si>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</si>
  <si>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</si>
  <si>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</si>
  <si>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</si>
  <si>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</si>
  <si>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</si>
  <si>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</si>
  <si>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</si>
  <si>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</si>
  <si>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</si>
  <si>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</si>
  <si>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</si>
  <si>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</si>
  <si>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</si>
  <si>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</si>
  <si>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</si>
  <si>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</si>
  <si>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</si>
  <si>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</si>
  <si>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</si>
  <si>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</si>
  <si>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</si>
  <si>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</si>
  <si>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</si>
  <si>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</si>
  <si>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</si>
  <si>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</si>
  <si>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</si>
  <si>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</si>
  <si>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</si>
  <si>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</si>
  <si>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</si>
  <si>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</si>
  <si>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</si>
  <si>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</si>
  <si>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</si>
  <si>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</si>
  <si>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</si>
  <si>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</si>
  <si>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</si>
  <si>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</si>
  <si>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</si>
  <si>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</si>
  <si>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</si>
  <si>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</si>
  <si>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</si>
  <si>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</si>
  <si>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</si>
  <si>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</si>
  <si>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</si>
  <si>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</si>
  <si>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</si>
  <si>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</si>
  <si>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</si>
  <si>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</si>
  <si>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</si>
  <si>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</si>
  <si>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</si>
  <si>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</si>
  <si>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</si>
  <si>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</si>
  <si>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</si>
  <si>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</si>
  <si>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</si>
  <si>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</si>
  <si>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</si>
  <si>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</si>
  <si>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</si>
  <si>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</si>
  <si>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</si>
  <si>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</si>
  <si>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</si>
  <si>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</si>
  <si>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</si>
  <si>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</si>
  <si>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</si>
  <si>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</si>
  <si>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</si>
  <si>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</si>
  <si>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</si>
  <si>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</si>
  <si>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</si>
  <si>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</si>
  <si>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</si>
  <si>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</si>
  <si>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</si>
  <si>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</si>
  <si>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</si>
  <si>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</si>
  <si>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</si>
  <si>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</si>
  <si>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</si>
  <si>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</si>
  <si>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</si>
  <si>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</si>
  <si>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</si>
  <si>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</si>
  <si>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</si>
  <si>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</si>
  <si>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</si>
  <si>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</si>
  <si>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</si>
  <si>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</si>
  <si>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</si>
  <si>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</si>
  <si>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</si>
  <si>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</si>
  <si>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</si>
  <si>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</si>
  <si>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</si>
  <si>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</si>
  <si>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</si>
  <si>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</si>
  <si>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</si>
  <si>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</si>
  <si>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</si>
  <si>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</si>
  <si>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</si>
  <si>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</si>
  <si>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</si>
  <si>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</si>
  <si>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</si>
  <si>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</si>
  <si>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</si>
  <si>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</si>
  <si>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</si>
  <si>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</si>
  <si>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</si>
  <si>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</si>
  <si>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</si>
  <si>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</si>
  <si>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</si>
  <si>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</si>
  <si>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</si>
  <si>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</si>
  <si>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</si>
  <si>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</si>
  <si>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</si>
  <si>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</si>
  <si>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</si>
  <si>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</si>
  <si>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</si>
  <si>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</si>
  <si>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</si>
  <si>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</si>
  <si>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</si>
  <si>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</si>
  <si>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</si>
  <si>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</si>
  <si>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</si>
  <si>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</si>
  <si>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</si>
  <si>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</si>
  <si>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</si>
  <si>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</si>
  <si>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</si>
  <si>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</si>
  <si>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</si>
  <si>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</si>
  <si>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</si>
  <si>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</si>
  <si>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</si>
  <si>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</si>
  <si>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</si>
  <si>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</si>
  <si>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</si>
  <si>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</si>
  <si>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</si>
  <si>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</si>
  <si>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</si>
  <si>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</si>
  <si>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</si>
  <si>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</si>
  <si>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</si>
  <si>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</si>
  <si>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</si>
  <si>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</si>
  <si>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</si>
  <si>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</si>
  <si>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</si>
  <si>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</si>
  <si>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</si>
  <si>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</si>
  <si>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</si>
  <si>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</si>
  <si>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</si>
  <si>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</si>
  <si>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</si>
  <si>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</si>
  <si>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</si>
  <si>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</si>
  <si>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</si>
  <si>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</si>
  <si>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</si>
  <si>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</si>
  <si>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</si>
  <si>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</si>
  <si>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</si>
  <si>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</si>
  <si>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</si>
  <si>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</si>
  <si>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</si>
  <si>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</si>
  <si>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</si>
  <si>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</si>
  <si>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</si>
  <si>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</si>
  <si>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</si>
  <si>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</si>
  <si>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</si>
  <si>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</si>
  <si>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</si>
  <si>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</si>
  <si>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</si>
  <si>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</si>
  <si>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</si>
  <si>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</si>
  <si>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</si>
  <si>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</si>
  <si>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</si>
  <si>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</si>
  <si>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</si>
  <si>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</si>
  <si>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</si>
  <si>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</si>
  <si>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</si>
  <si>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</si>
  <si>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</si>
  <si>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</si>
  <si>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</si>
  <si>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</si>
  <si>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</si>
  <si>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</si>
  <si>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</si>
  <si>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</si>
  <si>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</si>
  <si>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</si>
  <si>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</si>
  <si>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</si>
  <si>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</si>
  <si>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</si>
  <si>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</si>
  <si>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</si>
  <si>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</si>
  <si>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</si>
  <si>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</si>
  <si>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</si>
  <si>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</si>
  <si>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</si>
  <si>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</si>
  <si>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</si>
  <si>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</si>
  <si>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</si>
  <si>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</si>
  <si>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</si>
  <si>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</si>
  <si>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</si>
  <si>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</si>
  <si>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</si>
  <si>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</si>
  <si>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</si>
  <si>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</si>
  <si>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</si>
  <si>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</si>
  <si>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</si>
  <si>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</si>
  <si>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</si>
  <si>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</si>
  <si>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</si>
  <si>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</si>
  <si>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</si>
  <si>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</si>
  <si>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</si>
  <si>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</si>
  <si>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</si>
  <si>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</si>
  <si>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</si>
  <si>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</si>
  <si>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</si>
  <si>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</si>
  <si>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</si>
  <si>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</si>
  <si>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</si>
  <si>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</si>
  <si>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</si>
  <si>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</si>
  <si>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</si>
  <si>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</si>
  <si>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</si>
  <si>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</si>
  <si>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</si>
  <si>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</si>
  <si>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</si>
  <si>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</si>
  <si>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</si>
  <si>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</si>
  <si>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</si>
  <si>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</si>
  <si>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</si>
  <si>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</si>
  <si>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</si>
  <si>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</si>
  <si>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</si>
  <si>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</si>
  <si>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</si>
  <si>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</si>
  <si>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</si>
  <si>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</si>
  <si>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</si>
  <si>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</si>
  <si>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</si>
  <si>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</si>
  <si>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</si>
  <si>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</si>
  <si>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</si>
  <si>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</si>
  <si>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</si>
  <si>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</si>
  <si>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</si>
  <si>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</si>
  <si>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</si>
  <si>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</si>
  <si>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</si>
  <si>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</si>
  <si>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</si>
  <si>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</si>
  <si>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</si>
  <si>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</si>
  <si>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</si>
  <si>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</si>
  <si>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</si>
  <si>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</si>
  <si>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</si>
  <si>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</si>
  <si>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</si>
  <si>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</si>
  <si>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</si>
  <si>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</si>
  <si>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</si>
  <si>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</si>
  <si>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</si>
  <si>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</si>
  <si>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</si>
  <si>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</si>
  <si>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</si>
  <si>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</si>
  <si>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</si>
  <si>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</si>
  <si>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</si>
  <si>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</si>
  <si>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</si>
  <si>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</si>
  <si>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</si>
  <si>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</si>
  <si>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</si>
  <si>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</si>
  <si>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</si>
  <si>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</si>
  <si>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</si>
  <si>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</si>
  <si>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</si>
  <si>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</si>
  <si>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</si>
  <si>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</si>
  <si>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</si>
  <si>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</si>
  <si>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</si>
  <si>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</si>
  <si>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</si>
  <si>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</si>
  <si>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</si>
  <si>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</si>
  <si>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</si>
  <si>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</si>
  <si>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</si>
  <si>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</si>
  <si>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</si>
  <si>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</si>
  <si>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</si>
  <si>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</si>
  <si>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</si>
  <si>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</si>
  <si>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</si>
  <si>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</si>
  <si>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</si>
  <si>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</si>
  <si>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</si>
  <si>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</si>
  <si>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</si>
  <si>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</si>
  <si>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</si>
  <si>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</si>
  <si>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</si>
  <si>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</si>
  <si>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</si>
  <si>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</si>
  <si>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</si>
  <si>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</si>
  <si>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</si>
  <si>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</si>
  <si>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</si>
  <si>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</si>
  <si>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</si>
  <si>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</si>
  <si>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</si>
  <si>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</si>
  <si>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</si>
  <si>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</si>
  <si>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</si>
  <si>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</si>
  <si>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</si>
  <si>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</si>
  <si>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</si>
  <si>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</si>
  <si>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</si>
  <si>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</si>
  <si>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</si>
  <si>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</si>
  <si>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</si>
  <si>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</si>
  <si>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</si>
  <si>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</si>
  <si>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</si>
  <si>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</si>
  <si>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</si>
  <si>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</si>
  <si>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</si>
  <si>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</si>
  <si>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</si>
  <si>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</si>
  <si>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</si>
  <si>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</si>
  <si>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</si>
  <si>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</si>
  <si>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</si>
  <si>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</si>
  <si>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</si>
  <si>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</si>
  <si>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</si>
  <si>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</si>
  <si>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</si>
  <si>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</si>
  <si>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</si>
  <si>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</si>
  <si>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</si>
  <si>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</si>
  <si>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</si>
  <si>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</si>
  <si>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</si>
  <si>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</si>
  <si>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</si>
  <si>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</si>
  <si>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</si>
  <si>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</si>
  <si>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</si>
  <si>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</si>
  <si>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</si>
  <si>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</si>
  <si>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</si>
  <si>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</si>
  <si>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</si>
  <si>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</si>
  <si>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</si>
  <si>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</si>
  <si>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</si>
  <si>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</si>
  <si>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</si>
  <si>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</si>
  <si>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</si>
  <si>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</si>
  <si>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</si>
  <si>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</si>
  <si>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</si>
  <si>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</si>
  <si>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</si>
  <si>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</si>
  <si>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</si>
  <si>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</si>
  <si>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</si>
  <si>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</si>
  <si>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</si>
  <si>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</si>
  <si>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</si>
  <si>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</si>
  <si>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</si>
  <si>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</si>
  <si>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</si>
  <si>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</si>
  <si>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</si>
  <si>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</si>
  <si>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</si>
  <si>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</si>
  <si>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</si>
  <si>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</si>
  <si>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</si>
  <si>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</si>
  <si>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</si>
  <si>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</si>
  <si>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</si>
  <si>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</si>
  <si>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</si>
  <si>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</si>
  <si>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</si>
  <si>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</si>
  <si>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</si>
  <si>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</si>
  <si>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</si>
  <si>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</si>
  <si>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</si>
  <si>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</si>
  <si>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</si>
  <si>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</si>
  <si>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</si>
  <si>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</si>
  <si>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</si>
  <si>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</si>
  <si>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</si>
  <si>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</si>
  <si>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</si>
  <si>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</si>
  <si>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</si>
  <si>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</si>
  <si>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</si>
  <si>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</si>
  <si>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</si>
  <si>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</si>
  <si>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</si>
  <si>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</si>
  <si>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</si>
  <si>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</si>
  <si>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</si>
  <si>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</si>
  <si>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</si>
  <si>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</si>
  <si>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</si>
  <si>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</si>
  <si>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</si>
  <si>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</si>
  <si>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</si>
  <si>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</si>
  <si>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</si>
  <si>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</si>
  <si>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</si>
  <si>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</si>
  <si>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</si>
  <si>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</si>
  <si>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</si>
  <si>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</si>
  <si>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</si>
  <si>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</si>
  <si>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</si>
  <si>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</si>
  <si>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</si>
  <si>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</si>
  <si>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</si>
  <si>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</si>
  <si>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</si>
  <si>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</si>
  <si>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</si>
  <si>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</si>
  <si>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</si>
  <si>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</si>
  <si>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</si>
  <si>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</si>
  <si>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</si>
  <si>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</si>
  <si>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</si>
  <si>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</si>
  <si>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</si>
  <si>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</si>
  <si>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</si>
  <si>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</si>
  <si>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</si>
  <si>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</si>
  <si>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</si>
  <si>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</si>
  <si>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</si>
  <si>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</si>
  <si>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</si>
  <si>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</si>
  <si>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</si>
  <si>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</si>
  <si>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</si>
  <si>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</si>
  <si>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</si>
  <si>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</si>
  <si>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</si>
  <si>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</si>
  <si>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</si>
  <si>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</si>
  <si>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</si>
  <si>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</si>
  <si>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</si>
  <si>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</si>
  <si>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</si>
  <si>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</si>
  <si>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</si>
  <si>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</si>
  <si>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</si>
  <si>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</si>
  <si>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</si>
  <si>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</si>
  <si>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</si>
  <si>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</si>
  <si>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</si>
  <si>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</si>
  <si>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</si>
  <si>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</si>
  <si>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</si>
  <si>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</si>
  <si>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</si>
  <si>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</si>
  <si>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</si>
  <si>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</si>
  <si>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</si>
  <si>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</si>
  <si>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</si>
  <si>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</si>
  <si>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</si>
  <si>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</si>
  <si>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</si>
  <si>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</si>
  <si>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</si>
  <si>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</si>
  <si>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</si>
  <si>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</si>
  <si>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</si>
  <si>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</si>
  <si>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</si>
  <si>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</si>
  <si>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</si>
  <si>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</si>
  <si>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</si>
  <si>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</si>
  <si>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</si>
  <si>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</si>
  <si>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</si>
  <si>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</si>
  <si>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</si>
  <si>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</si>
  <si>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</si>
  <si>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</si>
  <si>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</si>
  <si>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</si>
  <si>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</si>
  <si>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</si>
  <si>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</si>
  <si>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</si>
  <si>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</si>
  <si>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</si>
  <si>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</si>
  <si>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</si>
  <si>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</si>
  <si>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</si>
  <si>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</si>
  <si>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</si>
  <si>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</si>
  <si>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</si>
  <si>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</si>
  <si>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</si>
  <si>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</si>
  <si>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</si>
  <si>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</si>
  <si>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</si>
  <si>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</si>
  <si>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</si>
  <si>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</si>
  <si>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</si>
  <si>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</si>
  <si>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</si>
  <si>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</si>
  <si>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</si>
  <si>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</si>
  <si>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</si>
  <si>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</si>
  <si>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</si>
  <si>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</si>
  <si>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</si>
  <si>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</si>
  <si>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</si>
  <si>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</si>
  <si>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</si>
  <si>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</si>
  <si>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</si>
  <si>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</si>
  <si>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</si>
  <si>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</si>
  <si>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</si>
  <si>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</si>
  <si>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</si>
  <si>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</si>
  <si>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</si>
  <si>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</si>
  <si>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</si>
  <si>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</si>
  <si>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</si>
  <si>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</si>
  <si>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</si>
  <si>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</si>
  <si>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</si>
  <si>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</si>
  <si>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</si>
  <si>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</si>
  <si>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</si>
  <si>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</si>
  <si>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</si>
  <si>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</si>
  <si>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</si>
  <si>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</si>
  <si>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</si>
  <si>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</si>
  <si>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</si>
  <si>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</si>
  <si>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</si>
  <si>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</si>
  <si>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</si>
  <si>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</si>
  <si>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</si>
  <si>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</si>
  <si>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</si>
  <si>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</si>
  <si>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</si>
  <si>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</si>
  <si>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</si>
  <si>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</si>
  <si>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</si>
  <si>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</si>
  <si>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</si>
  <si>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</si>
  <si>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</si>
  <si>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</si>
  <si>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</si>
  <si>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</si>
  <si>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</si>
  <si>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</si>
  <si>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</si>
  <si>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</si>
  <si>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</si>
  <si>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</si>
  <si>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</si>
  <si>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</si>
  <si>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</si>
  <si>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</si>
  <si>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</si>
  <si>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</si>
  <si>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</si>
  <si>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</si>
  <si>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</si>
  <si>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</si>
  <si>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</si>
  <si>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</si>
  <si>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</si>
  <si>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</si>
  <si>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</si>
  <si>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</si>
  <si>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</si>
  <si>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</si>
  <si>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</si>
  <si>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</si>
  <si>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</si>
  <si>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</si>
  <si>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</si>
  <si>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</si>
  <si>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</si>
  <si>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</si>
  <si>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</si>
  <si>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</si>
  <si>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</si>
  <si>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</si>
  <si>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</si>
  <si>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</si>
  <si>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</si>
  <si>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</si>
  <si>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</si>
  <si>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</si>
  <si>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</si>
  <si>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</si>
  <si>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</si>
  <si>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</si>
  <si>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</si>
  <si>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</si>
  <si>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</si>
  <si>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</si>
  <si>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</si>
  <si>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</si>
  <si>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</si>
  <si>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</si>
  <si>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</si>
  <si>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</si>
  <si>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</si>
  <si>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</si>
  <si>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</si>
  <si>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</si>
  <si>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</si>
  <si>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</si>
  <si>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</si>
  <si>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</si>
  <si>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</si>
  <si>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</si>
  <si>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</si>
  <si>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</si>
  <si>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</si>
  <si>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</si>
  <si>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</si>
  <si>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</si>
  <si>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</si>
  <si>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</si>
  <si>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</si>
  <si>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</si>
  <si>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</si>
  <si>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</si>
  <si>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</si>
  <si>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</si>
  <si>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</si>
  <si>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</si>
  <si>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</si>
  <si>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</si>
  <si>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</si>
  <si>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</si>
  <si>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</si>
  <si>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</si>
  <si>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</si>
  <si>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</si>
  <si>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</si>
  <si>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</si>
  <si>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</si>
  <si>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</si>
  <si>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</si>
  <si>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</si>
  <si>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</si>
  <si>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</si>
  <si>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</si>
  <si>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</si>
  <si>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</si>
  <si>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</si>
  <si>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</si>
  <si>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</si>
  <si>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</si>
  <si>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</si>
  <si>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</si>
  <si>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</si>
  <si>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</si>
  <si>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</si>
  <si>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</si>
  <si>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</si>
  <si>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</si>
  <si>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</si>
  <si>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</si>
  <si>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</si>
  <si>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</si>
  <si>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</si>
  <si>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</si>
  <si>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</si>
  <si>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</si>
  <si>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</si>
  <si>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</si>
  <si>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</si>
  <si>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</si>
  <si>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</si>
  <si>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</si>
  <si>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</si>
  <si>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</si>
  <si>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</si>
  <si>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</si>
  <si>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</si>
  <si>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</si>
  <si>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</si>
  <si>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</si>
  <si>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</si>
  <si>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</si>
  <si>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</si>
  <si>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</si>
  <si>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</si>
  <si>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</si>
  <si>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</si>
  <si>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</si>
  <si>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</si>
  <si>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</si>
  <si>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</si>
  <si>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</si>
  <si>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</si>
  <si>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</si>
  <si>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</si>
  <si>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</si>
  <si>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</si>
  <si>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</si>
  <si>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</si>
  <si>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</si>
  <si>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</si>
  <si>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</si>
  <si>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</si>
  <si>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</si>
  <si>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</si>
  <si>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</si>
  <si>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</si>
  <si>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</si>
  <si>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</si>
  <si>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</si>
  <si>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</si>
  <si>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</si>
  <si>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</si>
  <si>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</si>
  <si>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</si>
  <si>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</si>
  <si>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</si>
  <si>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</si>
  <si>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</si>
  <si>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</si>
  <si>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</si>
  <si>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</si>
  <si>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</si>
  <si>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</si>
  <si>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</si>
  <si>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</si>
  <si>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</si>
  <si>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</si>
  <si>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</si>
  <si>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</si>
  <si>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</si>
  <si>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</si>
  <si>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</si>
  <si>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</si>
  <si>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</si>
  <si>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</si>
  <si>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</si>
  <si>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</si>
  <si>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</si>
  <si>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</si>
  <si>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</si>
  <si>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</si>
  <si>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</si>
  <si>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</si>
  <si>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</si>
  <si>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</si>
  <si>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</si>
  <si>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</si>
  <si>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</si>
  <si>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</si>
  <si>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</si>
  <si>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</si>
  <si>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</si>
  <si>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</si>
  <si>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</si>
  <si>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</si>
  <si>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</si>
  <si>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</si>
  <si>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</si>
  <si>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</si>
  <si>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</si>
  <si>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</si>
  <si>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</si>
  <si>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</si>
  <si>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</si>
  <si>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</si>
  <si>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</si>
  <si>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</si>
  <si>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</si>
  <si>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</si>
  <si>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</si>
  <si>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</si>
  <si>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</si>
  <si>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</si>
  <si>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</si>
  <si>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</si>
  <si>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</si>
  <si>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</si>
  <si>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</si>
  <si>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</si>
  <si>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</si>
  <si>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</si>
  <si>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</si>
  <si>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</si>
  <si>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</si>
  <si>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</si>
  <si>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</si>
  <si>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</si>
  <si>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</si>
  <si>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</si>
  <si>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</si>
  <si>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</si>
  <si>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</si>
  <si>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</si>
  <si>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</si>
  <si>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</si>
  <si>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</si>
  <si>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</si>
  <si>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</si>
  <si>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</si>
  <si>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</si>
  <si>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</si>
  <si>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</si>
  <si>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</si>
  <si>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</si>
  <si>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</si>
  <si>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</si>
  <si>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</si>
  <si>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</si>
  <si>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</si>
  <si>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</si>
  <si>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</si>
  <si>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</si>
  <si>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</si>
  <si>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</si>
  <si>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</si>
  <si>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</si>
  <si>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</si>
  <si>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</si>
  <si>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</si>
  <si>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</si>
  <si>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</si>
  <si>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</si>
  <si>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</si>
  <si>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</si>
  <si>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</si>
  <si>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</si>
  <si>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</si>
  <si>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</si>
  <si>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</si>
  <si>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</si>
  <si>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</si>
  <si>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</si>
  <si>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</si>
  <si>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</si>
  <si>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</si>
  <si>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</si>
  <si>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</si>
  <si>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</si>
  <si>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</si>
  <si>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</si>
  <si>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</si>
  <si>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</si>
  <si>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</si>
  <si>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</si>
  <si>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</si>
  <si>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</si>
  <si>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</si>
  <si>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</si>
  <si>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</si>
  <si>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</si>
  <si>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</si>
  <si>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</si>
  <si>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</si>
  <si>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</si>
  <si>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</si>
  <si>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</si>
  <si>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</si>
  <si>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</si>
  <si>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</si>
  <si>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</si>
  <si>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</si>
  <si>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</si>
  <si>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</si>
  <si>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</si>
  <si>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</si>
  <si>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</si>
  <si>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</si>
  <si>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</si>
  <si>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</si>
  <si>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</si>
  <si>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</si>
  <si>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</si>
  <si>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</si>
  <si>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</si>
  <si>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</si>
  <si>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</si>
  <si>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</si>
  <si>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</si>
  <si>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</si>
  <si>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</si>
  <si>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</si>
  <si>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</si>
  <si>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</si>
  <si>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</si>
  <si>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</si>
  <si>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</si>
  <si>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</si>
  <si>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</si>
  <si>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</si>
  <si>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</si>
  <si>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</si>
  <si>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</si>
  <si>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</si>
  <si>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</si>
  <si>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</si>
  <si>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</si>
  <si>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</si>
  <si>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</si>
  <si>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</si>
  <si>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</si>
  <si>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</si>
  <si>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</si>
  <si>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</si>
  <si>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</si>
  <si>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</si>
  <si>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</si>
  <si>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</si>
  <si>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</si>
  <si>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</si>
  <si>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</si>
  <si>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</si>
  <si>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</si>
  <si>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</si>
  <si>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</si>
  <si>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</si>
  <si>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</si>
  <si>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</si>
  <si>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</si>
  <si>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</si>
  <si>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</si>
  <si>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</si>
  <si>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</si>
  <si>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</si>
  <si>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</si>
  <si>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</si>
  <si>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</si>
  <si>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</si>
  <si>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</si>
  <si>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</si>
  <si>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</si>
  <si>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</si>
  <si>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</si>
  <si>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</si>
  <si>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</si>
  <si>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</si>
  <si>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</si>
  <si>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</si>
  <si>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</si>
  <si>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</si>
  <si>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</si>
  <si>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</si>
  <si>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</si>
  <si>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</si>
  <si>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</si>
  <si>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</si>
  <si>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</si>
  <si>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</si>
  <si>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</si>
  <si>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</si>
  <si>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</si>
  <si>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</si>
  <si>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</si>
  <si>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</si>
  <si>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</si>
  <si>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</si>
  <si>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</si>
  <si>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</si>
  <si>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</si>
  <si>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</si>
  <si>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</si>
  <si>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</si>
  <si>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</si>
  <si>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</si>
  <si>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</si>
  <si>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</si>
  <si>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</si>
  <si>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</si>
  <si>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</si>
  <si>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</si>
  <si>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</si>
  <si>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</si>
  <si>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</si>
  <si>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</si>
  <si>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</si>
  <si>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</si>
  <si>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</si>
  <si>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</si>
  <si>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</si>
  <si>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</si>
  <si>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</si>
  <si>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</si>
  <si>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</si>
  <si>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</si>
  <si>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</si>
  <si>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</si>
  <si>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</si>
  <si>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</si>
  <si>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</si>
  <si>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</si>
  <si>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</si>
  <si>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</si>
  <si>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</si>
  <si>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</si>
  <si>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</si>
  <si>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</si>
  <si>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</si>
  <si>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</si>
  <si>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</si>
  <si>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</si>
  <si>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</si>
  <si>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</si>
  <si>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</si>
  <si>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</si>
  <si>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</si>
  <si>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</si>
  <si>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</si>
  <si>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</si>
  <si>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</si>
  <si>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</si>
  <si>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</si>
  <si>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</si>
  <si>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</si>
  <si>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</si>
  <si>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</si>
  <si>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</si>
  <si>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</si>
  <si>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</si>
  <si>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</si>
  <si>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</si>
  <si>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</si>
  <si>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</si>
  <si>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</si>
  <si>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</si>
  <si>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</si>
  <si>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</si>
  <si>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</si>
  <si>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</si>
  <si>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</si>
  <si>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</si>
  <si>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</si>
  <si>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</si>
  <si>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</si>
  <si>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</si>
  <si>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</si>
  <si>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</si>
  <si>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</si>
  <si>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</si>
  <si>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</si>
  <si>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</si>
  <si>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</si>
  <si>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</si>
  <si>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</si>
  <si>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</si>
  <si>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</si>
  <si>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</si>
  <si>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</si>
  <si>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</si>
  <si>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</si>
  <si>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</si>
  <si>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</si>
  <si>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</si>
  <si>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</si>
  <si>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</si>
  <si>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</si>
  <si>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</si>
  <si>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</si>
  <si>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</si>
  <si>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</si>
  <si>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</si>
  <si>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</si>
  <si>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</si>
  <si>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</si>
  <si>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</si>
  <si>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</si>
  <si>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</si>
  <si>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</si>
  <si>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</si>
  <si>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</si>
  <si>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</si>
  <si>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</si>
  <si>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</si>
  <si>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</si>
  <si>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</si>
  <si>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</si>
  <si>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</si>
  <si>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</si>
  <si>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</si>
  <si>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</si>
  <si>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</si>
  <si>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</si>
  <si>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</si>
  <si>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</si>
  <si>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</si>
  <si>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</si>
  <si>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</si>
  <si>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</si>
  <si>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</si>
  <si>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</si>
  <si>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</si>
  <si>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</si>
  <si>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</si>
  <si>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</si>
  <si>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</si>
  <si>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</si>
  <si>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</si>
  <si>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</si>
  <si>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</si>
  <si>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</si>
  <si>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</si>
  <si>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</si>
  <si>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</si>
  <si>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</si>
  <si>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</si>
  <si>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</si>
  <si>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</si>
  <si>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</si>
  <si>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</si>
  <si>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</si>
  <si>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</si>
  <si>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</si>
  <si>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</si>
  <si>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</si>
  <si>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</si>
  <si>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</si>
  <si>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</si>
  <si>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</si>
  <si>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</si>
  <si>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</si>
  <si>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</si>
  <si>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</si>
  <si>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</si>
  <si>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</si>
  <si>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</si>
  <si>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</si>
  <si>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</si>
  <si>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</si>
  <si>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</si>
  <si>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</si>
  <si>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</si>
  <si>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</si>
  <si>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</si>
  <si>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</si>
  <si>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</si>
  <si>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</si>
  <si>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</si>
  <si>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</si>
  <si>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</si>
  <si>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</si>
  <si>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</si>
  <si>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</si>
  <si>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</si>
  <si>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</si>
  <si>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</si>
  <si>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</si>
  <si>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</si>
  <si>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</si>
  <si>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</si>
  <si>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</si>
  <si>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</si>
  <si>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</si>
  <si>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</si>
  <si>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</si>
  <si>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</si>
  <si>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</si>
  <si>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</si>
  <si>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</si>
  <si>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</si>
  <si>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</si>
  <si>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</si>
  <si>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</si>
  <si>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</si>
  <si>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</si>
  <si>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</si>
  <si>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</si>
  <si>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</si>
  <si>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</si>
  <si>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</si>
  <si>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</si>
  <si>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</si>
  <si>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</si>
  <si>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</si>
  <si>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</si>
  <si>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</si>
  <si>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</si>
  <si>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</si>
  <si>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</si>
  <si>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</si>
  <si>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</si>
  <si>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</si>
  <si>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</si>
  <si>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</si>
  <si>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</si>
  <si>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</si>
  <si>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</si>
  <si>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</si>
  <si>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</si>
  <si>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</si>
  <si>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</si>
  <si>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</si>
  <si>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</si>
  <si>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</si>
  <si>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</si>
  <si>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</si>
  <si>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</si>
  <si>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</si>
  <si>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</si>
  <si>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</si>
  <si>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</si>
  <si>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</si>
  <si>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</si>
  <si>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</si>
  <si>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</si>
  <si>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</si>
  <si>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</si>
  <si>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</si>
  <si>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</si>
  <si>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</si>
  <si>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</si>
  <si>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</si>
  <si>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</si>
  <si>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</si>
  <si>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</si>
  <si>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</si>
  <si>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</si>
  <si>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</si>
  <si>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</si>
  <si>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</si>
  <si>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</si>
  <si>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</si>
  <si>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</si>
  <si>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</si>
  <si>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</si>
  <si>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</si>
  <si>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</si>
  <si>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</si>
  <si>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</si>
  <si>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</si>
  <si>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</si>
  <si>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</si>
  <si>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</si>
  <si>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</si>
  <si>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</si>
  <si>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</si>
  <si>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</si>
  <si>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</si>
  <si>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</si>
  <si>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</si>
  <si>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</si>
  <si>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</si>
  <si>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</si>
  <si>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</si>
  <si>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</si>
  <si>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</si>
  <si>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</si>
  <si>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</si>
  <si>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</si>
  <si>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</si>
  <si>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</si>
  <si>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</si>
  <si>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</si>
  <si>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</si>
  <si>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</si>
  <si>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</si>
  <si>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</si>
  <si>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</si>
  <si>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</si>
  <si>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</si>
  <si>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</si>
  <si>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</si>
  <si>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</si>
  <si>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</si>
  <si>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</si>
  <si>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</si>
  <si>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</si>
  <si>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</si>
  <si>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</si>
  <si>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</si>
  <si>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</si>
  <si>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</si>
  <si>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</si>
  <si>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</si>
  <si>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</si>
  <si>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</si>
  <si>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</si>
  <si>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</si>
  <si>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</si>
  <si>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</si>
  <si>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</si>
  <si>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</si>
  <si>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</si>
  <si>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</si>
  <si>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</si>
  <si>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</si>
  <si>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</si>
  <si>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</si>
  <si>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</si>
  <si>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</si>
  <si>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</si>
  <si>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</si>
  <si>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</si>
  <si>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</si>
  <si>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</si>
  <si>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</si>
  <si>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</si>
  <si>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</si>
  <si>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</si>
  <si>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</si>
  <si>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</si>
  <si>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</si>
  <si>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</si>
  <si>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</si>
  <si>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</si>
  <si>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</si>
  <si>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</si>
  <si>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</si>
  <si>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</si>
  <si>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</si>
  <si>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</si>
  <si>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</si>
  <si>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</si>
  <si>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</si>
  <si>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</si>
  <si>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</si>
  <si>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</si>
  <si>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</si>
  <si>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</si>
  <si>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</si>
  <si>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</si>
  <si>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</si>
  <si>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</si>
  <si>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</si>
  <si>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</si>
  <si>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</si>
  <si>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</si>
  <si>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</si>
  <si>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</si>
  <si>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</si>
  <si>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</si>
  <si>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</si>
  <si>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</si>
  <si>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</si>
  <si>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</si>
  <si>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</si>
  <si>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</si>
  <si>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</si>
  <si>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</si>
  <si>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</si>
  <si>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</si>
  <si>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</si>
  <si>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</si>
  <si>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</si>
  <si>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</si>
  <si>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</si>
  <si>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</si>
  <si>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</si>
  <si>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</si>
  <si>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</si>
  <si>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</si>
  <si>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</si>
  <si>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</si>
  <si>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</si>
  <si>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</si>
  <si>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</si>
  <si>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</si>
  <si>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</si>
  <si>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</si>
  <si>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</si>
  <si>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</si>
  <si>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</si>
  <si>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</si>
  <si>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</si>
  <si>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</si>
  <si>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</si>
  <si>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</si>
  <si>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</si>
  <si>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</si>
  <si>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</si>
  <si>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</si>
  <si>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</si>
  <si>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</si>
  <si>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</si>
  <si>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</si>
  <si>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</si>
  <si>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</si>
  <si>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</si>
  <si>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</si>
  <si>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</si>
  <si>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</si>
  <si>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</si>
  <si>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</si>
  <si>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</si>
  <si>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</si>
  <si>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</si>
  <si>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</si>
  <si>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</si>
  <si>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</si>
  <si>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</si>
  <si>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</si>
  <si>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</si>
  <si>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</si>
  <si>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</si>
  <si>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</si>
  <si>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</si>
  <si>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</si>
  <si>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</si>
  <si>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</si>
  <si>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</si>
  <si>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</si>
  <si>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</si>
  <si>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</si>
  <si>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</si>
  <si>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</si>
  <si>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</si>
  <si>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</si>
  <si>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</si>
  <si>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</si>
  <si>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</si>
  <si>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</si>
  <si>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</si>
  <si>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</si>
  <si>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</si>
  <si>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</si>
  <si>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</si>
  <si>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</si>
  <si>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</si>
  <si>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</si>
  <si>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</si>
  <si>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</si>
  <si>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</si>
  <si>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</si>
  <si>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</si>
  <si>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</si>
  <si>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</si>
  <si>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</si>
  <si>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</si>
  <si>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</si>
  <si>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</si>
  <si>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</si>
  <si>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</si>
  <si>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</si>
  <si>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</si>
  <si>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</si>
  <si>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</si>
  <si>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</si>
  <si>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</si>
  <si>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</si>
  <si>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</si>
  <si>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</si>
  <si>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</si>
  <si>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</si>
  <si>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</si>
  <si>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</si>
  <si>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</si>
  <si>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</si>
  <si>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</si>
  <si>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</si>
  <si>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</si>
  <si>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</si>
  <si>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</si>
  <si>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</si>
  <si>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</si>
  <si>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</si>
  <si>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</si>
  <si>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</si>
  <si>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</si>
  <si>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</si>
  <si>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</si>
  <si>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</si>
  <si>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</si>
  <si>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</si>
  <si>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</si>
  <si>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</si>
  <si>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</si>
  <si>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</si>
  <si>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</si>
  <si>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</si>
  <si>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</si>
  <si>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</si>
  <si>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</si>
  <si>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</si>
  <si>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</si>
  <si>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</si>
  <si>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</si>
  <si>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</si>
  <si>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</si>
  <si>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</si>
  <si>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</si>
  <si>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</si>
  <si>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</si>
  <si>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</si>
  <si>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</si>
  <si>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</si>
  <si>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</si>
  <si>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</si>
  <si>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</si>
  <si>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</si>
  <si>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</si>
  <si>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</si>
  <si>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</si>
  <si>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</si>
  <si>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</si>
  <si>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</si>
  <si>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</si>
  <si>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</si>
  <si>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</si>
  <si>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</si>
  <si>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</si>
  <si>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</si>
  <si>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</si>
  <si>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</si>
  <si>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</si>
  <si>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</si>
  <si>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</si>
  <si>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</si>
  <si>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</si>
  <si>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</si>
  <si>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</si>
  <si>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</si>
  <si>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</si>
  <si>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</si>
  <si>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</si>
  <si>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</si>
  <si>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</si>
  <si>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</si>
  <si>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</si>
  <si>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</si>
  <si>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</si>
  <si>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</si>
  <si>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</si>
  <si>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</si>
  <si>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</si>
  <si>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</si>
  <si>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</si>
  <si>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</si>
  <si>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</si>
  <si>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</si>
  <si>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</si>
  <si>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</si>
  <si>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</si>
  <si>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</si>
  <si>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</si>
  <si>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</si>
  <si>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</si>
  <si>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</si>
  <si>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</si>
  <si>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</si>
  <si>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</si>
  <si>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</si>
  <si>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</si>
  <si>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</si>
  <si>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</si>
  <si>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</si>
  <si>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</si>
  <si>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</si>
  <si>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</si>
  <si>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</si>
  <si>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</si>
  <si>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</si>
  <si>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</si>
  <si>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</si>
  <si>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</si>
  <si>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</si>
  <si>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</si>
  <si>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</si>
  <si>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</si>
  <si>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</si>
  <si>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</si>
  <si>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</si>
  <si>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</si>
  <si>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</si>
  <si>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</si>
  <si>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</si>
  <si>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</si>
  <si>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</si>
  <si>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</si>
  <si>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</si>
  <si>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</si>
  <si>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</si>
  <si>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</si>
  <si>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</si>
  <si>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</si>
  <si>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</si>
  <si>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</si>
  <si>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</si>
  <si>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</si>
  <si>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</si>
  <si>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</si>
  <si>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</si>
  <si>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</si>
  <si>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</si>
  <si>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</si>
  <si>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</si>
  <si>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</si>
  <si>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</si>
  <si>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</si>
  <si>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</si>
  <si>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</si>
  <si>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</si>
  <si>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</si>
  <si>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</si>
  <si>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</si>
  <si>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</si>
  <si>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</si>
  <si>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</si>
  <si>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</si>
  <si>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</si>
  <si>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</si>
  <si>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</si>
  <si>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</si>
  <si>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</si>
  <si>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</si>
  <si>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</si>
  <si>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</si>
  <si>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</si>
  <si>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</si>
  <si>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</si>
  <si>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</si>
  <si>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</si>
  <si>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</si>
  <si>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</si>
  <si>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</si>
  <si>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</si>
  <si>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</si>
  <si>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</si>
  <si>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</si>
  <si>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</si>
  <si>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</si>
  <si>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</si>
  <si>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</si>
  <si>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</si>
  <si>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</si>
  <si>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</si>
  <si>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</si>
  <si>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</si>
  <si>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</si>
  <si>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</si>
  <si>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</si>
  <si>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</si>
  <si>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</si>
  <si>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</si>
  <si>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</si>
  <si>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</si>
  <si>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</si>
  <si>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</si>
  <si>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</si>
  <si>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</si>
  <si>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</si>
  <si>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</si>
  <si>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</si>
  <si>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</si>
  <si>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</si>
  <si>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</si>
  <si>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</si>
  <si>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</si>
  <si>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</si>
  <si>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</si>
  <si>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</si>
  <si>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</si>
  <si>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</si>
  <si>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</si>
  <si>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</si>
  <si>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</si>
  <si>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</si>
  <si>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</si>
  <si>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</si>
  <si>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</si>
  <si>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</si>
  <si>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</si>
  <si>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</si>
  <si>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</si>
  <si>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</si>
  <si>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</si>
  <si>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</si>
  <si>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</si>
  <si>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</si>
  <si>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</si>
  <si>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</si>
  <si>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</si>
  <si>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</si>
  <si>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</si>
  <si>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</si>
  <si>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</si>
  <si>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</si>
  <si>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</si>
  <si>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</si>
  <si>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</si>
  <si>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</si>
  <si>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</si>
  <si>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</si>
  <si>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</si>
  <si>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</si>
  <si>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</si>
  <si>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</si>
  <si>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</si>
  <si>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</si>
  <si>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</si>
  <si>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</si>
  <si>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</si>
  <si>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</si>
  <si>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</si>
  <si>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</si>
  <si>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</si>
  <si>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</si>
  <si>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</si>
  <si>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</si>
  <si>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</si>
  <si>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</si>
  <si>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</si>
  <si>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</si>
  <si>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</si>
  <si>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</si>
  <si>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</si>
  <si>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</si>
  <si>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</si>
  <si>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</si>
  <si>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</si>
  <si>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</si>
  <si>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</si>
  <si>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</si>
  <si>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</si>
  <si>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</si>
  <si>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</si>
  <si>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</si>
  <si>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</si>
  <si>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</si>
  <si>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</si>
  <si>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</si>
  <si>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</si>
  <si>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</si>
  <si>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</si>
  <si>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</si>
  <si>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</si>
  <si>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</si>
  <si>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</si>
  <si>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</si>
  <si>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</si>
  <si>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</si>
  <si>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</si>
  <si>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</si>
  <si>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</si>
  <si>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</si>
  <si>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</si>
  <si>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</si>
  <si>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</si>
  <si>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</si>
  <si>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</si>
  <si>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</si>
  <si>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</si>
  <si>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</si>
  <si>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</si>
  <si>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</si>
  <si>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</si>
  <si>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</si>
  <si>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</si>
  <si>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</si>
  <si>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</si>
  <si>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</si>
  <si>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</si>
  <si>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</si>
  <si>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</si>
  <si>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</si>
  <si>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</si>
  <si>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</si>
  <si>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</si>
  <si>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</si>
  <si>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</si>
  <si>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</si>
  <si>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</si>
  <si>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</si>
  <si>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</si>
  <si>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</si>
  <si>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</si>
  <si>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</si>
  <si>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</si>
  <si>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</si>
  <si>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</si>
  <si>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</si>
  <si>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</si>
  <si>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</si>
  <si>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</si>
  <si>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</si>
  <si>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</si>
  <si>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</si>
  <si>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</si>
  <si>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</si>
  <si>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</si>
  <si>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</si>
  <si>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</si>
  <si>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</si>
  <si>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</si>
  <si>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</si>
  <si>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</si>
  <si>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</si>
  <si>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</si>
  <si>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</si>
  <si>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</si>
  <si>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</si>
  <si>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</si>
  <si>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</si>
  <si>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</si>
  <si>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</si>
  <si>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</si>
  <si>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</si>
  <si>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</si>
  <si>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</si>
  <si>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</si>
  <si>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</si>
  <si>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</si>
  <si>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</si>
  <si>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</si>
  <si>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</si>
  <si>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</si>
  <si>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</si>
  <si>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</si>
  <si>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</si>
  <si>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</si>
  <si>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</si>
  <si>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</si>
  <si>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</si>
  <si>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</si>
  <si>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</si>
  <si>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</si>
  <si>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</si>
  <si>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</si>
  <si>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</si>
  <si>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</si>
  <si>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</si>
  <si>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</si>
  <si>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</si>
  <si>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</si>
  <si>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</si>
  <si>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</si>
  <si>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</si>
  <si>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</si>
  <si>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</si>
  <si>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</si>
  <si>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</si>
  <si>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</si>
  <si>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</si>
  <si>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</si>
  <si>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</si>
  <si>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</si>
  <si>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</si>
  <si>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</si>
  <si>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</si>
  <si>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</si>
  <si>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</si>
  <si>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</si>
  <si>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</si>
  <si>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</si>
  <si>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</si>
  <si>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</si>
  <si>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</si>
  <si>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</si>
  <si>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</si>
  <si>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</si>
  <si>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</si>
  <si>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</si>
  <si>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</si>
  <si>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</si>
  <si>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</si>
  <si>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</si>
  <si>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</si>
  <si>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</si>
  <si>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</si>
  <si>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</si>
  <si>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</si>
  <si>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</si>
  <si>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</si>
  <si>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</si>
  <si>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</si>
  <si>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</si>
  <si>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</si>
  <si>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</si>
  <si>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</si>
  <si>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</si>
  <si>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</si>
  <si>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</si>
  <si>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</si>
  <si>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</si>
  <si>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</si>
  <si>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</si>
  <si>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</si>
  <si>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</si>
  <si>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</si>
  <si>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</si>
  <si>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</si>
  <si>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</si>
  <si>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</si>
  <si>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</si>
  <si>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</si>
  <si>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</si>
  <si>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</si>
  <si>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</si>
  <si>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</si>
  <si>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</si>
  <si>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</si>
  <si>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</si>
  <si>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</si>
  <si>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</si>
  <si>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</si>
  <si>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</si>
  <si>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</si>
  <si>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</si>
  <si>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</si>
  <si>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</si>
  <si>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</si>
  <si>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</si>
  <si>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</si>
  <si>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</si>
  <si>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</si>
  <si>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</si>
  <si>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</si>
  <si>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</si>
  <si>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</si>
  <si>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</si>
  <si>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</si>
  <si>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</si>
  <si>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</si>
  <si>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</si>
  <si>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</si>
  <si>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</si>
  <si>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</si>
  <si>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</si>
  <si>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</si>
  <si>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</si>
  <si>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</si>
  <si>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</si>
  <si>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</si>
  <si>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</si>
  <si>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</si>
  <si>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</si>
  <si>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</si>
  <si>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</si>
  <si>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</si>
  <si>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</si>
  <si>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</si>
  <si>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</si>
  <si>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</si>
  <si>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</si>
  <si>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</si>
  <si>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</si>
  <si>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</si>
  <si>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</si>
  <si>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</si>
  <si>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</si>
  <si>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</si>
  <si>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</si>
  <si>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</si>
  <si>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</si>
  <si>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</si>
  <si>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</si>
  <si>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</si>
  <si>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</si>
  <si>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</si>
  <si>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</si>
  <si>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</si>
  <si>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</si>
  <si>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</si>
  <si>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</si>
  <si>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</si>
  <si>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</si>
  <si>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</si>
  <si>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</si>
  <si>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</si>
  <si>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</si>
  <si>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</si>
  <si>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</si>
  <si>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</si>
  <si>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</si>
  <si>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</si>
  <si>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</si>
  <si>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</si>
  <si>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</si>
  <si>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</si>
  <si>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</si>
  <si>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</si>
  <si>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</si>
  <si>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</si>
  <si>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</si>
  <si>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</si>
  <si>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</si>
  <si>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</si>
  <si>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</si>
  <si>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</si>
  <si>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</si>
  <si>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</si>
  <si>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</si>
  <si>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</si>
  <si>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</si>
  <si>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</si>
  <si>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</si>
  <si>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</si>
  <si>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</si>
  <si>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</si>
  <si>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</si>
  <si>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</si>
  <si>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</si>
  <si>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</si>
  <si>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</si>
  <si>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</si>
  <si>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</si>
  <si>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</si>
  <si>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</si>
  <si>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</si>
  <si>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</si>
  <si>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</si>
  <si>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</si>
  <si>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</si>
  <si>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</si>
  <si>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</si>
  <si>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</si>
  <si>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</si>
  <si>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</si>
  <si>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</si>
  <si>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</si>
  <si>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</si>
  <si>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</si>
  <si>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</si>
  <si>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</si>
  <si>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</si>
  <si>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</si>
  <si>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</si>
  <si>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</si>
  <si>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</si>
  <si>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</si>
  <si>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</si>
  <si>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</si>
  <si>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</si>
  <si>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</si>
  <si>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</si>
  <si>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</si>
  <si>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</si>
  <si>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</si>
  <si>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</si>
  <si>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</si>
  <si>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</si>
  <si>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</si>
  <si>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</si>
  <si>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</si>
  <si>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</si>
  <si>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</si>
  <si>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</si>
  <si>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</si>
  <si>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</si>
  <si>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</si>
  <si>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</si>
  <si>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</si>
  <si>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</si>
  <si>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</si>
  <si>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</si>
  <si>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</si>
  <si>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</si>
  <si>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</si>
  <si>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</si>
  <si>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</si>
  <si>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</si>
  <si>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</si>
  <si>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</si>
  <si>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</si>
  <si>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</si>
  <si>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</si>
  <si>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</si>
  <si>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</si>
  <si>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</si>
  <si>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</si>
  <si>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</si>
  <si>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</si>
  <si>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</si>
  <si>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</si>
  <si>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</si>
  <si>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</si>
  <si>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</si>
  <si>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</si>
  <si>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</si>
  <si>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</si>
  <si>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</si>
  <si>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</si>
  <si>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</si>
  <si>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</si>
  <si>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</si>
  <si>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</si>
  <si>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</si>
  <si>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</si>
  <si>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</si>
  <si>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</si>
  <si>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</si>
  <si>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</si>
  <si>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</si>
  <si>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</si>
  <si>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</si>
  <si>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</si>
  <si>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</si>
  <si>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</si>
  <si>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</si>
  <si>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</si>
  <si>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</si>
  <si>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</si>
  <si>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</si>
  <si>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</si>
  <si>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</si>
  <si>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</si>
  <si>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</si>
  <si>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</si>
  <si>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</si>
  <si>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</si>
  <si>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</si>
  <si>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</si>
  <si>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</si>
  <si>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</si>
  <si>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</si>
  <si>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</si>
  <si>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</si>
  <si>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</si>
  <si>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</si>
  <si>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</si>
  <si>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</si>
  <si>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</si>
  <si>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</si>
  <si>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</si>
  <si>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</si>
  <si>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</si>
  <si>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</si>
  <si>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</si>
  <si>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</si>
  <si>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</si>
  <si>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</si>
  <si>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</si>
  <si>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</si>
  <si>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</si>
  <si>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</si>
  <si>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</si>
  <si>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</si>
  <si>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</si>
  <si>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</si>
  <si>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</si>
  <si>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</si>
  <si>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</si>
  <si>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</si>
  <si>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</si>
  <si>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</si>
  <si>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</si>
  <si>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</si>
  <si>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</si>
  <si>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</si>
  <si>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</si>
  <si>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</si>
  <si>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</si>
  <si>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</si>
  <si>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</si>
  <si>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</si>
  <si>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</si>
  <si>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</si>
  <si>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</si>
  <si>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</si>
  <si>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</si>
  <si>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</si>
  <si>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</si>
  <si>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</si>
  <si>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</si>
  <si>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</si>
  <si>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</si>
  <si>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</si>
  <si>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</si>
  <si>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</si>
  <si>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</si>
  <si>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</si>
  <si>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</si>
  <si>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</si>
  <si>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</si>
  <si>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</si>
  <si>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</si>
  <si>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</si>
  <si>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</si>
  <si>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</si>
  <si>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</si>
  <si>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</si>
  <si>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</si>
  <si>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</si>
  <si>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</si>
  <si>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</si>
  <si>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</si>
  <si>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</si>
  <si>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</si>
  <si>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</si>
  <si>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</si>
  <si>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</si>
  <si>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</si>
  <si>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</si>
  <si>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</si>
  <si>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</si>
  <si>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</si>
  <si>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</si>
  <si>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</si>
  <si>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</si>
  <si>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</si>
  <si>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</si>
  <si>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</si>
  <si>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</si>
  <si>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</si>
  <si>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</si>
  <si>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</si>
  <si>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</si>
  <si>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</si>
  <si>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</si>
  <si>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</si>
  <si>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</si>
  <si>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</si>
  <si>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</si>
  <si>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</si>
  <si>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</si>
  <si>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</si>
  <si>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</si>
  <si>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</si>
  <si>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</si>
  <si>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</si>
  <si>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</si>
  <si>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</si>
  <si>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</si>
  <si>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</si>
  <si>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</si>
  <si>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</si>
  <si>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</si>
  <si>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</si>
  <si>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</si>
  <si>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</si>
  <si>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</si>
  <si>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</si>
  <si>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</si>
  <si>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</si>
  <si>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</si>
  <si>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</si>
  <si>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</si>
  <si>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</si>
  <si>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</si>
  <si>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</si>
  <si>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</si>
  <si>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</si>
  <si>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</si>
  <si>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</si>
  <si>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</si>
  <si>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</si>
  <si>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</si>
  <si>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</si>
  <si>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</si>
  <si>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</si>
  <si>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</si>
  <si>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</si>
  <si>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</si>
  <si>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</si>
  <si>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</si>
  <si>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</si>
  <si>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</si>
  <si>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</si>
  <si>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</si>
  <si>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</si>
  <si>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</si>
  <si>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</si>
  <si>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</si>
  <si>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</si>
  <si>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</si>
  <si>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</si>
  <si>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</si>
  <si>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</si>
  <si>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</si>
  <si>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</si>
  <si>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</si>
  <si>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</si>
  <si>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</si>
  <si>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</si>
  <si>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</si>
  <si>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</si>
  <si>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</si>
  <si>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</si>
  <si>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</si>
  <si>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</si>
  <si>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</si>
  <si>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</si>
  <si>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</si>
  <si>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</si>
  <si>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</si>
  <si>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</si>
  <si>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</si>
  <si>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</si>
  <si>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</si>
  <si>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</si>
  <si>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</si>
  <si>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</si>
  <si>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</si>
  <si>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</si>
  <si>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</si>
  <si>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</si>
  <si>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</si>
  <si>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</si>
  <si>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</si>
  <si>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</si>
  <si>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</si>
  <si>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</si>
  <si>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</si>
  <si>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</si>
  <si>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</si>
  <si>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</si>
  <si>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</si>
  <si>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</si>
  <si>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</si>
  <si>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</si>
  <si>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</si>
  <si>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</si>
  <si>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</si>
  <si>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</si>
  <si>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</si>
  <si>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</si>
  <si>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</si>
  <si>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</si>
  <si>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</si>
  <si>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</si>
  <si>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</si>
  <si>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</si>
  <si>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</si>
  <si>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</si>
  <si>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</si>
  <si>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</si>
  <si>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</si>
  <si>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</si>
  <si>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</si>
  <si>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</si>
  <si>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</si>
  <si>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</si>
  <si>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</si>
  <si>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</si>
  <si>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</si>
  <si>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</si>
  <si>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</si>
  <si>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</si>
  <si>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</si>
  <si>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</si>
  <si>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</si>
  <si>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</si>
  <si>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</si>
  <si>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</si>
  <si>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</si>
  <si>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</si>
  <si>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</si>
  <si>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</si>
  <si>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</si>
  <si>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</si>
  <si>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</si>
  <si>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</si>
  <si>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</si>
  <si>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</si>
  <si>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</si>
  <si>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</si>
  <si>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</si>
  <si>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</si>
  <si>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</si>
  <si>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</si>
  <si>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</si>
  <si>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</si>
  <si>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</si>
  <si>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</si>
  <si>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</si>
  <si>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</si>
  <si>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</si>
  <si>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</si>
  <si>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</si>
  <si>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</si>
  <si>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</si>
  <si>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</si>
  <si>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</si>
  <si>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</si>
  <si>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</si>
  <si>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</si>
  <si>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</si>
  <si>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</si>
  <si>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</si>
  <si>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</si>
  <si>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</si>
  <si>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</si>
  <si>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</si>
  <si>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</si>
  <si>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</si>
  <si>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</si>
  <si>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</si>
  <si>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</si>
  <si>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</si>
  <si>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</si>
  <si>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</si>
  <si>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</si>
  <si>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</si>
  <si>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</si>
  <si>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</si>
  <si>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</si>
  <si>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</si>
  <si>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</si>
  <si>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</si>
  <si>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</si>
  <si>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</si>
  <si>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</si>
  <si>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</si>
  <si>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</si>
  <si>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</si>
  <si>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</si>
  <si>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</si>
  <si>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</si>
  <si>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</si>
  <si>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</si>
  <si>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</si>
  <si>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</si>
  <si>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</si>
  <si>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</si>
  <si>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</si>
  <si>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</si>
  <si>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</si>
  <si>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</si>
  <si>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</si>
  <si>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</si>
  <si>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</si>
  <si>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</si>
  <si>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</si>
  <si>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</si>
  <si>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</si>
  <si>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</si>
  <si>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</si>
  <si>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</si>
  <si>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</si>
  <si>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</si>
  <si>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</si>
  <si>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</si>
  <si>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</si>
  <si>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</si>
  <si>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</si>
  <si>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</si>
  <si>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</si>
  <si>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</si>
  <si>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</si>
  <si>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</si>
  <si>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</si>
  <si>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</si>
  <si>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</si>
  <si>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</si>
  <si>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</si>
  <si>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</si>
  <si>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</si>
  <si>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</si>
  <si>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</si>
  <si>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</si>
  <si>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</si>
  <si>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</si>
  <si>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</si>
  <si>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</si>
  <si>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</si>
  <si>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</si>
  <si>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</si>
  <si>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</si>
  <si>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</si>
  <si>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</si>
  <si>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</si>
  <si>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</si>
  <si>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</si>
  <si>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</si>
  <si>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</si>
  <si>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</si>
  <si>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</si>
  <si>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</si>
  <si>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</si>
  <si>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</si>
  <si>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</si>
  <si>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</si>
  <si>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</si>
  <si>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</si>
  <si>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</si>
  <si>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</si>
  <si>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</si>
  <si>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</si>
  <si>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</si>
  <si>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</si>
  <si>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</si>
  <si>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</si>
  <si>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</si>
  <si>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</si>
  <si>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</si>
  <si>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</si>
  <si>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</si>
  <si>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</si>
  <si>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</si>
  <si>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</si>
  <si>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</si>
  <si>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</si>
  <si>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</si>
  <si>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</si>
  <si>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</si>
  <si>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</si>
  <si>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</si>
  <si>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</si>
  <si>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</si>
  <si>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</si>
  <si>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</si>
  <si>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</si>
  <si>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</si>
  <si>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</si>
  <si>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</si>
  <si>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</si>
  <si>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</si>
  <si>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</si>
  <si>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</si>
  <si>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</si>
  <si>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</si>
  <si>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</si>
  <si>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</si>
  <si>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</si>
  <si>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</si>
  <si>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</si>
  <si>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</si>
  <si>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</si>
  <si>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</si>
  <si>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</si>
  <si>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</si>
  <si>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</si>
  <si>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</si>
  <si>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</si>
  <si>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</si>
  <si>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</si>
  <si>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</si>
  <si>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</si>
  <si>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</si>
  <si>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</si>
  <si>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</si>
  <si>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</si>
  <si>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</si>
  <si>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</si>
  <si>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</si>
  <si>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</si>
  <si>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</si>
  <si>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</si>
  <si>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</si>
  <si>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</si>
  <si>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</si>
  <si>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</si>
  <si>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</si>
  <si>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</si>
  <si>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</si>
  <si>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</si>
  <si>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</si>
  <si>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</si>
  <si>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</si>
  <si>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</si>
  <si>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</si>
  <si>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</si>
  <si>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</si>
  <si>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</si>
  <si>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</si>
  <si>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</si>
  <si>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</si>
  <si>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</si>
  <si>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</si>
  <si>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</si>
  <si>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</si>
  <si>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</si>
  <si>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</si>
  <si>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</si>
  <si>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</si>
  <si>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</si>
  <si>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</si>
  <si>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</si>
  <si>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</si>
  <si>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</si>
  <si>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</si>
  <si>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</si>
  <si>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</si>
  <si>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</si>
  <si>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</si>
  <si>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</si>
  <si>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</si>
  <si>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</si>
  <si>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</si>
  <si>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</si>
  <si>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</si>
  <si>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</si>
  <si>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</si>
  <si>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</si>
  <si>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</si>
  <si>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</si>
  <si>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</si>
  <si>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</si>
  <si>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</si>
  <si>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</si>
  <si>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</si>
  <si>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</si>
  <si>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</si>
  <si>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</si>
  <si>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</si>
  <si>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</si>
  <si>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</si>
  <si>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</si>
  <si>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</si>
  <si>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</si>
  <si>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</si>
  <si>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</si>
  <si>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</si>
  <si>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</si>
  <si>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</si>
  <si>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</si>
  <si>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</si>
  <si>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</si>
  <si>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</si>
  <si>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</si>
  <si>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</si>
  <si>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</si>
  <si>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</si>
  <si>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</si>
  <si>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</si>
  <si>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</si>
  <si>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</si>
  <si>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</si>
  <si>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</si>
  <si>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</si>
  <si>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</si>
  <si>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</si>
  <si>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</si>
  <si>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</si>
  <si>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</si>
  <si>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</si>
  <si>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</si>
  <si>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</si>
  <si>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</si>
  <si>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</si>
  <si>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</si>
  <si>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</si>
  <si>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</si>
  <si>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</si>
  <si>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</si>
  <si>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</si>
  <si>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</si>
  <si>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</si>
  <si>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</si>
  <si>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</si>
  <si>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</si>
  <si>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</si>
  <si>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</si>
  <si>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</si>
  <si>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</si>
  <si>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</si>
  <si>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</si>
  <si>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</si>
  <si>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</si>
  <si>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</si>
  <si>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</si>
  <si>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</si>
  <si>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</si>
  <si>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</si>
  <si>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</si>
  <si>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</si>
  <si>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</si>
  <si>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</si>
  <si>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</si>
  <si>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</si>
  <si>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</si>
  <si>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</si>
  <si>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</si>
  <si>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</si>
  <si>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</si>
  <si>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</si>
  <si>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</si>
  <si>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</si>
  <si>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</si>
  <si>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</si>
  <si>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</si>
  <si>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</si>
  <si>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</si>
  <si>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</si>
  <si>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</si>
  <si>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</si>
  <si>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</si>
  <si>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</si>
  <si>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</si>
  <si>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</si>
  <si>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</si>
  <si>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</si>
  <si>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</si>
  <si>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</si>
  <si>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</si>
  <si>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</si>
  <si>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</si>
  <si>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</si>
  <si>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</si>
  <si>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</si>
  <si>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</si>
  <si>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</si>
  <si>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</si>
  <si>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</si>
  <si>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</si>
  <si>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</si>
  <si>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</si>
  <si>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</si>
  <si>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</si>
  <si>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</si>
  <si>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</si>
  <si>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</si>
  <si>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</si>
  <si>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</si>
  <si>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</si>
  <si>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</si>
  <si>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</si>
  <si>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</si>
  <si>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</si>
  <si>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</si>
  <si>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</si>
  <si>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</si>
  <si>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</si>
  <si>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</si>
  <si>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</si>
  <si>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</si>
  <si>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</si>
  <si>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</si>
  <si>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</si>
  <si>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</si>
  <si>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</si>
  <si>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</si>
  <si>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</si>
  <si>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</si>
  <si>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</si>
  <si>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</si>
  <si>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</si>
  <si>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</si>
  <si>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</si>
  <si>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</si>
  <si>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</si>
  <si>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</si>
  <si>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</si>
  <si>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</si>
  <si>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</si>
  <si>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</si>
  <si>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</si>
  <si>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</si>
  <si>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</si>
  <si>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</si>
  <si>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</si>
  <si>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</si>
  <si>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</si>
  <si>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</si>
  <si>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</si>
  <si>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</si>
  <si>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</si>
  <si>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</si>
  <si>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</si>
  <si>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</si>
  <si>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</si>
  <si>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</si>
  <si>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</si>
  <si>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</si>
  <si>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</si>
  <si>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</si>
  <si>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</si>
  <si>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</si>
  <si>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</si>
  <si>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</si>
  <si>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</si>
  <si>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</si>
  <si>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</si>
  <si>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</si>
  <si>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</si>
  <si>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</si>
  <si>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</si>
  <si>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</si>
  <si>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</si>
  <si>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</si>
  <si>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</si>
  <si>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</si>
  <si>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</si>
  <si>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</si>
  <si>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</si>
  <si>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</si>
  <si>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</si>
  <si>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</si>
  <si>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</si>
  <si>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</si>
  <si>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</si>
  <si>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</si>
  <si>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</si>
  <si>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</si>
  <si>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</si>
  <si>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</si>
  <si>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</si>
  <si>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</si>
  <si>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</si>
  <si>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</si>
  <si>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</si>
  <si>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</si>
  <si>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</si>
  <si>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</si>
  <si>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</si>
  <si>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</si>
  <si>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</si>
  <si>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</si>
  <si>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</si>
  <si>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</si>
  <si>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</si>
  <si>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</si>
  <si>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</si>
  <si>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</si>
  <si>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</si>
  <si>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</si>
  <si>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</si>
  <si>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</si>
  <si>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</si>
  <si>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</si>
  <si>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</si>
  <si>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</si>
  <si>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</si>
  <si>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</si>
  <si>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</si>
  <si>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</si>
  <si>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</si>
  <si>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</si>
  <si>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</si>
  <si>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</si>
  <si>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</si>
  <si>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</si>
  <si>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</si>
  <si>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</si>
  <si>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</si>
  <si>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</si>
  <si>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</si>
  <si>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</si>
  <si>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</si>
  <si>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</si>
  <si>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</si>
  <si>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</si>
  <si>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</si>
  <si>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</si>
  <si>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</si>
  <si>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</si>
  <si>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</si>
  <si>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</si>
  <si>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</si>
  <si>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</si>
  <si>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</si>
  <si>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</si>
  <si>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</si>
  <si>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</si>
  <si>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</si>
  <si>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</si>
  <si>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</si>
  <si>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</si>
  <si>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</si>
  <si>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</si>
  <si>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</si>
  <si>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</si>
  <si>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</si>
  <si>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</si>
  <si>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</si>
  <si>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</si>
  <si>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</si>
  <si>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</si>
  <si>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</si>
  <si>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</si>
  <si>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</si>
  <si>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</si>
  <si>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</si>
  <si>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</si>
  <si>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</si>
  <si>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</si>
  <si>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</si>
  <si>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</si>
  <si>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</si>
  <si>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</si>
  <si>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</si>
  <si>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</si>
  <si>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</si>
  <si>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</si>
  <si>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</si>
  <si>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</si>
  <si>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</si>
  <si>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</si>
  <si>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</si>
  <si>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</si>
  <si>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</si>
  <si>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</si>
  <si>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</si>
  <si>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</si>
  <si>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</si>
  <si>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</si>
  <si>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</si>
  <si>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</si>
  <si>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</si>
  <si>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</si>
  <si>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</si>
  <si>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</si>
  <si>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</si>
  <si>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</si>
  <si>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</si>
  <si>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</si>
  <si>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</si>
  <si>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</si>
  <si>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</si>
  <si>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</si>
  <si>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</si>
  <si>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</si>
  <si>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</si>
  <si>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</si>
  <si>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</si>
  <si>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</si>
  <si>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</si>
  <si>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</si>
  <si>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</si>
  <si>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</si>
  <si>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</si>
  <si>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</si>
  <si>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</si>
  <si>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</si>
  <si>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</si>
  <si>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</si>
  <si>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</si>
  <si>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</si>
  <si>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</si>
  <si>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</si>
  <si>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</si>
  <si>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</si>
  <si>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</si>
  <si>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</si>
  <si>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</si>
  <si>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</si>
  <si>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</si>
  <si>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</si>
  <si>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</si>
  <si>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</si>
  <si>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</si>
  <si>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</si>
  <si>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</si>
  <si>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</si>
  <si>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</si>
  <si>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</si>
  <si>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</si>
  <si>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</si>
  <si>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</si>
  <si>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</si>
  <si>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</si>
  <si>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</si>
  <si>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</si>
  <si>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</si>
  <si>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</si>
  <si>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</si>
  <si>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</si>
  <si>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</si>
  <si>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</si>
  <si>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</si>
  <si>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</si>
  <si>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</si>
  <si>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</si>
  <si>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</si>
  <si>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</si>
  <si>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</si>
  <si>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</si>
  <si>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</si>
  <si>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</si>
  <si>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</si>
  <si>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</si>
  <si>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</si>
  <si>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</si>
  <si>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</si>
  <si>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</si>
  <si>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</si>
  <si>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</si>
  <si>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</si>
  <si>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</si>
  <si>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</si>
  <si>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</si>
  <si>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</si>
  <si>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</si>
  <si>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</si>
  <si>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</si>
  <si>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</si>
  <si>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</si>
  <si>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</si>
  <si>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</si>
  <si>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</si>
  <si>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</si>
  <si>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</si>
  <si>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</si>
  <si>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</si>
  <si>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</si>
  <si>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</si>
  <si>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</si>
  <si>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</si>
  <si>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</si>
  <si>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</si>
  <si>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</si>
  <si>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</si>
  <si>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</si>
  <si>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</si>
  <si>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</si>
  <si>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</si>
  <si>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</si>
  <si>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</si>
  <si>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</si>
  <si>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</si>
  <si>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</si>
  <si>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</si>
  <si>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</si>
  <si>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</si>
  <si>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</si>
  <si>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</si>
  <si>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</si>
  <si>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</si>
  <si>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</si>
  <si>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</si>
  <si>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</si>
  <si>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</si>
  <si>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</si>
  <si>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</si>
  <si>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</si>
  <si>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</si>
  <si>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</si>
  <si>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</si>
  <si>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</si>
  <si>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</si>
  <si>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</si>
  <si>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</si>
  <si>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</si>
  <si>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</si>
  <si>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</si>
  <si>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</si>
  <si>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</si>
  <si>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</si>
  <si>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</si>
  <si>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</si>
  <si>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</si>
  <si>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</si>
  <si>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</si>
  <si>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</si>
  <si>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</si>
  <si>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</si>
  <si>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</si>
  <si>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</si>
  <si>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</si>
  <si>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</si>
  <si>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</si>
  <si>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</si>
  <si>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</si>
  <si>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</si>
  <si>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</si>
  <si>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</si>
  <si>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</si>
  <si>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</si>
  <si>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</si>
  <si>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</si>
  <si>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</si>
  <si>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</si>
  <si>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</si>
  <si>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</si>
  <si>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</si>
  <si>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</si>
  <si>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</si>
  <si>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</si>
  <si>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</si>
  <si>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</si>
  <si>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</si>
  <si>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</si>
  <si>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</si>
  <si>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</si>
  <si>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</si>
  <si>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</si>
  <si>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</si>
  <si>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</si>
  <si>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</si>
  <si>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</si>
  <si>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</si>
  <si>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</si>
  <si>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</si>
  <si>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</si>
  <si>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</si>
  <si>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</si>
  <si>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</si>
  <si>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</si>
  <si>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</si>
  <si>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</si>
  <si>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</si>
  <si>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</si>
  <si>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</si>
  <si>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</si>
  <si>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</si>
  <si>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</si>
  <si>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</si>
  <si>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</si>
  <si>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</si>
  <si>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</si>
  <si>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</si>
  <si>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</si>
  <si>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</si>
  <si>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</si>
  <si>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</si>
  <si>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</si>
  <si>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</si>
  <si>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</si>
  <si>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</si>
  <si>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</si>
  <si>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</si>
  <si>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</si>
  <si>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</si>
  <si>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</si>
  <si>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</si>
  <si>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</si>
  <si>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</si>
  <si>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</si>
  <si>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</si>
  <si>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</si>
  <si>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</si>
  <si>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</si>
  <si>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</si>
  <si>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</si>
  <si>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</si>
  <si>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</si>
  <si>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</si>
  <si>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</si>
  <si>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</si>
  <si>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</si>
  <si>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</si>
  <si>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</si>
  <si>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</si>
  <si>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</si>
  <si>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</si>
  <si>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</si>
  <si>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</si>
  <si>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</si>
  <si>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</si>
  <si>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</si>
  <si>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</si>
  <si>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</si>
  <si>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</si>
  <si>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</si>
  <si>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</si>
  <si>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</si>
  <si>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</si>
  <si>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</si>
  <si>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</si>
  <si>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</si>
  <si>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</si>
  <si>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</si>
  <si>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</si>
  <si>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</si>
  <si>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</si>
  <si>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</si>
  <si>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</si>
  <si>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</si>
  <si>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</si>
  <si>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</si>
  <si>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</si>
  <si>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</si>
  <si>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</si>
  <si>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</si>
  <si>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</si>
  <si>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</si>
  <si>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</si>
  <si>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</si>
  <si>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</si>
  <si>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</si>
  <si>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</si>
  <si>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</si>
  <si>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</si>
  <si>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</si>
  <si>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</si>
  <si>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</si>
  <si>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</si>
  <si>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</si>
  <si>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</si>
  <si>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</si>
  <si>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</si>
  <si>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</si>
  <si>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</si>
  <si>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</si>
  <si>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</si>
  <si>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</si>
  <si>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</si>
  <si>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</si>
  <si>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</si>
  <si>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</si>
  <si>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</si>
  <si>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</si>
  <si>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</si>
  <si>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</si>
  <si>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</si>
  <si>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</si>
  <si>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</si>
  <si>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</si>
  <si>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</si>
  <si>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</si>
  <si>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</si>
  <si>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</si>
  <si>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</si>
  <si>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</si>
  <si>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</si>
  <si>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</si>
  <si>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</si>
  <si>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</si>
  <si>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</si>
  <si>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</si>
  <si>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</si>
  <si>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</si>
  <si>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</si>
  <si>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</si>
  <si>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</si>
  <si>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</si>
  <si>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</si>
  <si>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</si>
  <si>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</si>
  <si>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</si>
  <si>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</si>
  <si>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</si>
  <si>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</si>
  <si>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</si>
  <si>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</si>
  <si>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</si>
  <si>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</si>
  <si>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</si>
  <si>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</si>
  <si>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</si>
  <si>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</si>
  <si>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</si>
  <si>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</si>
  <si>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</si>
  <si>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</si>
  <si>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</si>
  <si>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</si>
  <si>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</si>
  <si>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</si>
  <si>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</si>
  <si>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</si>
  <si>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</si>
  <si>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</si>
  <si>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</si>
  <si>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</si>
  <si>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</si>
  <si>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</si>
  <si>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</si>
  <si>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</si>
  <si>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</si>
  <si>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</si>
  <si>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</si>
  <si>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</si>
  <si>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</si>
  <si>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</si>
  <si>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</si>
  <si>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</si>
  <si>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</si>
  <si>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</si>
  <si>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</si>
  <si>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</si>
  <si>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</si>
  <si>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</si>
  <si>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</si>
  <si>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</si>
  <si>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</si>
  <si>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</si>
  <si>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</si>
  <si>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</si>
  <si>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</si>
  <si>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</si>
  <si>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</si>
  <si>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</si>
  <si>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</si>
  <si>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</si>
  <si>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</si>
  <si>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</si>
  <si>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</si>
  <si>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</si>
  <si>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</si>
  <si>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</si>
  <si>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</si>
  <si>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</si>
  <si>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</si>
  <si>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</si>
  <si>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</si>
  <si>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</si>
  <si>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</si>
  <si>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</si>
  <si>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</si>
  <si>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</si>
  <si>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</si>
  <si>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</si>
  <si>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</si>
  <si>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</si>
  <si>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</si>
  <si>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</si>
  <si>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</si>
  <si>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</si>
  <si>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</si>
  <si>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</si>
  <si>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</si>
  <si>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</si>
  <si>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</si>
  <si>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</si>
  <si>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</si>
  <si>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</si>
  <si>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</si>
  <si>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</si>
  <si>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</si>
  <si>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</si>
  <si>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</si>
  <si>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</si>
  <si>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</si>
  <si>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</si>
  <si>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</si>
  <si>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</si>
  <si>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</si>
  <si>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</si>
  <si>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</si>
  <si>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</si>
  <si>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</si>
  <si>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</si>
  <si>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</si>
  <si>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</si>
  <si>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</si>
  <si>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</si>
  <si>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</si>
  <si>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</si>
  <si>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</si>
  <si>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</si>
  <si>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</si>
  <si>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</si>
  <si>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</si>
  <si>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</si>
  <si>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</si>
  <si>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</si>
  <si>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</si>
  <si>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</si>
  <si>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</si>
  <si>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</si>
  <si>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</si>
  <si>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</si>
  <si>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</si>
  <si>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</si>
  <si>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</si>
  <si>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</si>
  <si>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</si>
  <si>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</si>
  <si>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</si>
  <si>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</si>
  <si>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</si>
  <si>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</si>
  <si>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</si>
  <si>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</si>
  <si>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</si>
  <si>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</si>
  <si>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</si>
  <si>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</si>
  <si>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</si>
  <si>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</si>
  <si>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</si>
  <si>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</si>
  <si>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</si>
  <si>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</si>
  <si>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</si>
  <si>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</si>
  <si>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</si>
  <si>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</si>
  <si>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</si>
  <si>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</si>
  <si>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</si>
  <si>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</si>
  <si>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</si>
  <si>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</si>
  <si>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</si>
  <si>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</si>
  <si>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</si>
  <si>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</si>
  <si>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</si>
  <si>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</si>
  <si>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</si>
  <si>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</si>
  <si>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</si>
  <si>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</si>
  <si>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</si>
  <si>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</si>
  <si>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</si>
  <si>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</si>
  <si>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</si>
  <si>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</si>
  <si>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</si>
  <si>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</si>
  <si>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</si>
  <si>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</si>
  <si>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</si>
  <si>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</si>
  <si>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</si>
  <si>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</si>
  <si>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</si>
  <si>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</si>
  <si>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</si>
  <si>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</si>
  <si>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</si>
  <si>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</si>
  <si>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</si>
  <si>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</si>
  <si>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</si>
  <si>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</si>
  <si>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</si>
  <si>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</si>
  <si>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</si>
  <si>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</si>
  <si>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</si>
  <si>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</si>
  <si>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</si>
  <si>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</si>
  <si>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</si>
  <si>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</si>
  <si>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</si>
  <si>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</si>
  <si>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</si>
  <si>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</si>
  <si>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</si>
  <si>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</si>
  <si>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</si>
  <si>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</si>
  <si>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</si>
  <si>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</si>
  <si>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</si>
  <si>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</si>
  <si>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</si>
  <si>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</si>
  <si>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</si>
  <si>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</si>
  <si>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</si>
  <si>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</si>
  <si>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</si>
  <si>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</si>
  <si>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</si>
  <si>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</si>
  <si>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</si>
  <si>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</si>
  <si>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</si>
  <si>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</si>
  <si>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</si>
  <si>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</si>
  <si>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</si>
  <si>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</si>
  <si>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</si>
  <si>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</si>
  <si>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</si>
  <si>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</si>
  <si>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</si>
  <si>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</si>
  <si>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</si>
  <si>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</si>
  <si>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</si>
  <si>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</si>
  <si>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</si>
  <si>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</si>
  <si>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</si>
  <si>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</si>
  <si>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</si>
  <si>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</si>
  <si>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</si>
  <si>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</si>
  <si>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</si>
  <si>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</si>
  <si>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</si>
  <si>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</si>
  <si>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</si>
  <si>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</si>
  <si>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</si>
  <si>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</si>
  <si>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</si>
  <si>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</si>
  <si>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</si>
  <si>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</si>
  <si>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</si>
  <si>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</si>
  <si>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</si>
  <si>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</si>
  <si>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</si>
  <si>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</si>
  <si>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</si>
  <si>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</si>
  <si>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</si>
  <si>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</si>
  <si>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</si>
  <si>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</si>
  <si>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</si>
  <si>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</si>
  <si>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</si>
  <si>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</si>
  <si>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</si>
  <si>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</si>
  <si>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</si>
  <si>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</si>
  <si>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</si>
  <si>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</si>
  <si>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</si>
  <si>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</si>
  <si>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</si>
  <si>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</si>
  <si>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</si>
  <si>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</si>
  <si>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</si>
  <si>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</si>
  <si>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</si>
  <si>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</si>
  <si>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</si>
  <si>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</si>
  <si>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</si>
  <si>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</si>
  <si>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</si>
  <si>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</si>
  <si>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</si>
  <si>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</si>
  <si>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</si>
  <si>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</si>
  <si>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</si>
  <si>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</si>
  <si>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</si>
  <si>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</si>
  <si>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</si>
  <si>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</si>
  <si>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</si>
  <si>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</si>
  <si>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</si>
  <si>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</si>
  <si>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</si>
  <si>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</si>
  <si>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</si>
  <si>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</si>
  <si>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</si>
  <si>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</si>
  <si>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</si>
  <si>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</si>
  <si>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</si>
  <si>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</si>
  <si>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</si>
  <si>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</si>
  <si>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</si>
  <si>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</si>
  <si>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</si>
  <si>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</si>
  <si>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</si>
  <si>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</si>
  <si>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</si>
  <si>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</si>
  <si>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</si>
  <si>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</si>
  <si>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</si>
  <si>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</si>
  <si>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</si>
  <si>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</si>
  <si>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</si>
  <si>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</si>
  <si>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</si>
  <si>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</si>
  <si>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</si>
  <si>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</si>
  <si>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</si>
  <si>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</si>
  <si>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</si>
  <si>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</si>
  <si>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</si>
  <si>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</si>
  <si>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</si>
  <si>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</si>
  <si>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</si>
  <si>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</si>
  <si>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</si>
  <si>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</si>
  <si>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</si>
  <si>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</si>
  <si>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</si>
  <si>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</si>
  <si>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</si>
  <si>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</si>
  <si>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</si>
  <si>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</si>
  <si>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</si>
  <si>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</si>
  <si>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</si>
  <si>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</si>
  <si>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</si>
  <si>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</si>
  <si>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</si>
  <si>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</si>
  <si>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</si>
  <si>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</si>
  <si>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</si>
  <si>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</si>
  <si>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</si>
  <si>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</si>
  <si>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</si>
  <si>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</si>
  <si>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</si>
  <si>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</si>
  <si>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</si>
  <si>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</si>
  <si>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</si>
  <si>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</si>
  <si>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</si>
  <si>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</si>
  <si>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</si>
  <si>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</si>
  <si>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</si>
  <si>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</si>
  <si>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</si>
  <si>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</si>
  <si>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</si>
  <si>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</si>
  <si>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</si>
  <si>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</si>
  <si>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</si>
  <si>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</si>
  <si>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</si>
  <si>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</si>
  <si>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</si>
  <si>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</si>
  <si>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</si>
  <si>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</si>
  <si>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</si>
  <si>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</si>
  <si>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</si>
  <si>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</si>
  <si>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</si>
  <si>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</si>
  <si>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</si>
  <si>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</si>
  <si>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</si>
  <si>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</si>
  <si>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</si>
  <si>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</si>
  <si>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</si>
  <si>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</si>
  <si>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</si>
  <si>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</si>
  <si>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</si>
  <si>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</si>
  <si>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</si>
  <si>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</si>
  <si>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</si>
  <si>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</si>
  <si>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</si>
  <si>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</si>
  <si>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</si>
  <si>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</si>
  <si>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</si>
  <si>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</si>
  <si>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</si>
  <si>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</si>
  <si>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</si>
  <si>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</si>
  <si>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</si>
  <si>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</si>
  <si>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</si>
  <si>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</si>
  <si>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</si>
  <si>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</si>
  <si>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</si>
  <si>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</si>
  <si>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</si>
  <si>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</si>
  <si>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</si>
  <si>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</si>
  <si>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</si>
  <si>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</si>
  <si>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</si>
  <si>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</si>
  <si>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</si>
  <si>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</si>
  <si>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</si>
  <si>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</si>
  <si>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</si>
  <si>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</si>
  <si>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</si>
  <si>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</si>
  <si>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</si>
  <si>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</si>
  <si>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</si>
  <si>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</si>
  <si>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</si>
  <si>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</si>
  <si>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</si>
  <si>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</si>
  <si>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</si>
  <si>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</si>
  <si>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</si>
  <si>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</si>
  <si>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</si>
  <si>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</si>
  <si>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</si>
  <si>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</si>
  <si>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</si>
  <si>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</si>
  <si>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</si>
  <si>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</si>
  <si>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</si>
  <si>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</si>
  <si>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</si>
  <si>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</si>
  <si>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</si>
  <si>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</si>
  <si>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</si>
  <si>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</si>
  <si>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</si>
  <si>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</si>
  <si>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</si>
  <si>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</si>
  <si>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</si>
  <si>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</si>
  <si>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</si>
  <si>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</si>
  <si>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</si>
  <si>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</si>
  <si>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</si>
  <si>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</si>
  <si>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</si>
  <si>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</si>
  <si>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</si>
  <si>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</si>
  <si>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</si>
  <si>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</si>
  <si>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</si>
  <si>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</si>
  <si>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</si>
  <si>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</si>
  <si>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</si>
  <si>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</si>
  <si>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</si>
  <si>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</si>
  <si>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</si>
  <si>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</si>
  <si>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</si>
  <si>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</si>
  <si>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</si>
  <si>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</si>
  <si>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</si>
  <si>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</si>
  <si>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</si>
  <si>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</si>
  <si>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</si>
  <si>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</si>
  <si>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</si>
  <si>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</si>
  <si>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</si>
  <si>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</si>
  <si>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</si>
  <si>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</si>
  <si>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</si>
  <si>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</si>
  <si>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</si>
  <si>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</si>
  <si>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</si>
  <si>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</si>
  <si>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</si>
  <si>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</si>
  <si>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</si>
  <si>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</si>
  <si>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</si>
  <si>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</si>
  <si>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</si>
  <si>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</si>
  <si>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</si>
  <si>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</si>
  <si>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</si>
  <si>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</si>
  <si>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</si>
  <si>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</si>
  <si>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</si>
  <si>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</si>
  <si>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</si>
  <si>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</si>
  <si>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</si>
  <si>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</si>
  <si>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</si>
  <si>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</si>
  <si>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</si>
  <si>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</si>
  <si>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</si>
  <si>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</si>
  <si>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</si>
  <si>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</si>
  <si>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</si>
  <si>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</si>
  <si>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</si>
  <si>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</si>
  <si>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</si>
  <si>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</si>
  <si>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</si>
  <si>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</si>
  <si>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</si>
  <si>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</si>
  <si>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</si>
  <si>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</si>
  <si>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</si>
  <si>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</si>
  <si>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</si>
  <si>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</si>
  <si>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</si>
  <si>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</si>
  <si>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</si>
  <si>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</si>
  <si>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</si>
  <si>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</si>
  <si>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</si>
  <si>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</si>
  <si>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</si>
  <si>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</si>
  <si>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</si>
  <si>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</si>
  <si>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</si>
  <si>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</si>
  <si>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</si>
  <si>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</si>
  <si>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</si>
  <si>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</si>
  <si>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</si>
  <si>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</si>
  <si>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</si>
  <si>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</si>
  <si>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</si>
  <si>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</si>
  <si>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</si>
  <si>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</si>
  <si>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</si>
  <si>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</si>
  <si>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</si>
  <si>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</si>
  <si>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</si>
  <si>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</si>
  <si>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</si>
  <si>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</si>
  <si>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</si>
  <si>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</si>
  <si>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</si>
  <si>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</si>
  <si>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</si>
  <si>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</si>
  <si>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</si>
  <si>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</si>
  <si>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</si>
  <si>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</si>
  <si>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</si>
  <si>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</si>
  <si>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</si>
  <si>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</si>
  <si>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</si>
  <si>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</si>
  <si>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</si>
  <si>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</si>
  <si>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</si>
  <si>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</si>
  <si>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</si>
  <si>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</si>
  <si>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</si>
  <si>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</si>
  <si>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</si>
  <si>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</si>
  <si>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</si>
  <si>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</si>
  <si>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</si>
  <si>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</si>
  <si>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</si>
  <si>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</si>
  <si>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</si>
  <si>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</si>
  <si>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</si>
  <si>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</si>
  <si>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</si>
  <si>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</si>
  <si>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</si>
  <si>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</si>
  <si>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</si>
  <si>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</si>
  <si>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</si>
  <si>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</si>
  <si>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</si>
  <si>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</si>
  <si>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</si>
  <si>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</si>
  <si>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</si>
  <si>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</si>
  <si>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</si>
  <si>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</si>
  <si>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</si>
  <si>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</si>
  <si>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</si>
  <si>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</si>
  <si>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</si>
  <si>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</si>
  <si>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</si>
  <si>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</si>
  <si>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</si>
  <si>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</si>
  <si>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</si>
  <si>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</si>
  <si>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</si>
  <si>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</si>
  <si>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</si>
  <si>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</si>
  <si>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</si>
  <si>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</si>
  <si>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</si>
  <si>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</si>
  <si>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</si>
  <si>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</si>
  <si>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</si>
  <si>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</si>
  <si>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</si>
  <si>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</si>
  <si>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</si>
  <si>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</si>
  <si>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</si>
  <si>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</si>
  <si>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</si>
  <si>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</si>
  <si>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</si>
  <si>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</si>
  <si>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</si>
  <si>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</si>
  <si>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</si>
  <si>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</si>
  <si>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</si>
  <si>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</si>
  <si>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</si>
  <si>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</si>
  <si>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</si>
  <si>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</si>
  <si>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</si>
  <si>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</si>
  <si>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</si>
  <si>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</si>
  <si>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</si>
  <si>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</si>
  <si>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</si>
  <si>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</si>
  <si>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</si>
  <si>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</si>
  <si>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</si>
  <si>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</si>
  <si>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</si>
  <si>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</si>
  <si>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</si>
  <si>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</si>
  <si>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</si>
  <si>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</si>
  <si>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</si>
  <si>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</si>
  <si>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</si>
  <si>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</si>
  <si>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</si>
  <si>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</si>
  <si>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</si>
  <si>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</si>
  <si>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</si>
  <si>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</si>
  <si>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</si>
  <si>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</si>
  <si>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</si>
  <si>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</si>
  <si>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</si>
  <si>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</si>
  <si>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</si>
  <si>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</si>
  <si>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</si>
  <si>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</si>
  <si>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</si>
  <si>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</si>
  <si>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</si>
  <si>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</si>
  <si>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</si>
  <si>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</si>
  <si>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</si>
  <si>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</si>
  <si>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</si>
  <si>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</si>
  <si>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</si>
  <si>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</si>
  <si>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</si>
  <si>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</si>
  <si>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</si>
  <si>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</si>
  <si>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</si>
  <si>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</si>
  <si>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</si>
  <si>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</si>
  <si>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</si>
  <si>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</si>
  <si>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</si>
  <si>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</si>
  <si>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</si>
  <si>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</si>
  <si>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</si>
  <si>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</si>
  <si>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</si>
  <si>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</si>
  <si>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</si>
  <si>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</si>
  <si>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</si>
  <si>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</si>
  <si>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</si>
  <si>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</si>
  <si>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</si>
  <si>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</si>
  <si>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</si>
  <si>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</si>
  <si>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</si>
  <si>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</si>
  <si>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</si>
  <si>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</si>
  <si>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</si>
  <si>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</si>
  <si>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</si>
  <si>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</si>
  <si>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</si>
  <si>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</si>
  <si>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</si>
  <si>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</si>
  <si>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</si>
  <si>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</si>
  <si>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</si>
  <si>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</si>
  <si>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</si>
  <si>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</si>
  <si>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</si>
  <si>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</si>
  <si>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</si>
  <si>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</si>
  <si>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</si>
  <si>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</si>
  <si>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</si>
  <si>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</si>
  <si>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</si>
  <si>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</si>
  <si>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</si>
  <si>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</si>
  <si>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</si>
  <si>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</si>
  <si>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</si>
  <si>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</si>
  <si>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</si>
  <si>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</si>
  <si>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</si>
  <si>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</si>
  <si>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</si>
  <si>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</si>
  <si>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</si>
  <si>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</si>
  <si>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</si>
  <si>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</si>
  <si>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</si>
  <si>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</si>
  <si>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</si>
  <si>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</si>
  <si>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</si>
  <si>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</si>
  <si>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</si>
  <si>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</si>
  <si>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</si>
  <si>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</si>
  <si>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</si>
  <si>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</si>
  <si>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</si>
  <si>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</si>
  <si>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</si>
  <si>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</si>
  <si>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</si>
  <si>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</si>
  <si>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</si>
  <si>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</si>
  <si>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</si>
  <si>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</si>
  <si>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</si>
  <si>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</si>
  <si>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</si>
  <si>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</si>
  <si>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</si>
  <si>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</si>
  <si>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</si>
  <si>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</si>
  <si>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</si>
  <si>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</si>
  <si>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</si>
  <si>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</si>
  <si>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</si>
  <si>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</si>
  <si>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</si>
  <si>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</si>
  <si>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</si>
  <si>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</si>
  <si>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</si>
  <si>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</si>
  <si>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</si>
  <si>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</si>
  <si>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</si>
  <si>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</si>
  <si>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</si>
  <si>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</si>
  <si>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</si>
  <si>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</si>
  <si>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</si>
  <si>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</si>
  <si>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</si>
  <si>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</si>
  <si>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</si>
  <si>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</si>
  <si>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</si>
  <si>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</si>
  <si>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</si>
  <si>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</si>
  <si>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</si>
  <si>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</si>
  <si>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</si>
  <si>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</si>
  <si>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</si>
  <si>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</si>
  <si>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</si>
  <si>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</si>
  <si>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</si>
  <si>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</si>
  <si>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</si>
  <si>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</si>
  <si>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</si>
  <si>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</si>
  <si>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</si>
  <si>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</si>
  <si>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</si>
  <si>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</si>
  <si>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</si>
  <si>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</si>
  <si>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</si>
  <si>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</si>
  <si>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</si>
  <si>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</si>
  <si>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</si>
  <si>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</si>
  <si>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</si>
  <si>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</si>
  <si>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</si>
  <si>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</si>
  <si>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</si>
  <si>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</si>
  <si>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</si>
  <si>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</si>
  <si>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</si>
  <si>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</si>
  <si>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</si>
  <si>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</si>
  <si>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</si>
  <si>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</si>
  <si>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</si>
  <si>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</si>
  <si>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</si>
  <si>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</si>
  <si>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</si>
  <si>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</si>
  <si>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</si>
  <si>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</si>
  <si>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</si>
  <si>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</si>
  <si>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</si>
  <si>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</si>
  <si>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</si>
  <si>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</si>
  <si>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</si>
  <si>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</si>
  <si>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</si>
  <si>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</si>
  <si>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</si>
  <si>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</si>
  <si>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</si>
  <si>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</si>
  <si>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</si>
  <si>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</si>
  <si>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</si>
  <si>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</si>
  <si>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</si>
  <si>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</si>
  <si>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</si>
  <si>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</si>
  <si>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</si>
  <si>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</si>
  <si>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</si>
  <si>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</si>
  <si>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</si>
  <si>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</si>
  <si>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</si>
  <si>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</si>
  <si>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</si>
  <si>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</si>
  <si>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</si>
  <si>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</si>
  <si>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</si>
  <si>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</si>
  <si>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</si>
  <si>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</si>
  <si>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</si>
  <si>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</si>
  <si>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</si>
  <si>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</si>
  <si>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</si>
  <si>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</si>
  <si>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</si>
  <si>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</si>
  <si>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</si>
  <si>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</si>
  <si>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</si>
  <si>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</si>
  <si>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</si>
  <si>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</si>
  <si>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</si>
  <si>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</si>
  <si>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</si>
  <si>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</si>
  <si>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</si>
  <si>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</si>
  <si>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</si>
  <si>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</si>
  <si>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</si>
  <si>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</si>
  <si>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</si>
  <si>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</si>
  <si>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</si>
  <si>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</si>
  <si>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</si>
  <si>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</si>
  <si>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</si>
  <si>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</si>
  <si>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</si>
  <si>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</si>
  <si>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</si>
  <si>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</si>
  <si>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</si>
  <si>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</si>
  <si>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</si>
  <si>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</si>
  <si>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</si>
  <si>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</si>
  <si>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</si>
  <si>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</si>
  <si>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</si>
  <si>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</si>
  <si>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</si>
  <si>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</si>
  <si>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</si>
  <si>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</si>
  <si>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</si>
  <si>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</si>
  <si>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</si>
  <si>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</si>
  <si>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</si>
  <si>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</si>
  <si>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</si>
  <si>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</si>
  <si>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</si>
  <si>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</si>
  <si>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</si>
  <si>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</si>
  <si>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</si>
  <si>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</si>
  <si>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</si>
  <si>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</si>
  <si>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</si>
  <si>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</si>
  <si>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</si>
  <si>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</si>
  <si>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</si>
  <si>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</si>
  <si>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</si>
  <si>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</si>
  <si>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</si>
  <si>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</si>
  <si>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</si>
  <si>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</si>
  <si>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</si>
  <si>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</si>
  <si>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</si>
  <si>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</si>
  <si>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</si>
  <si>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</si>
  <si>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</si>
  <si>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</si>
  <si>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</si>
  <si>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</si>
  <si>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</si>
  <si>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</si>
  <si>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</si>
  <si>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</si>
  <si>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</si>
  <si>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</si>
  <si>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</si>
  <si>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</si>
  <si>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</si>
  <si>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</si>
  <si>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</si>
  <si>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</si>
  <si>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</si>
  <si>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</si>
  <si>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</si>
  <si>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</si>
  <si>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</si>
  <si>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</si>
  <si>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</si>
  <si>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</si>
  <si>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</si>
  <si>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</si>
  <si>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</si>
  <si>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</si>
  <si>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</si>
  <si>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</si>
  <si>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</si>
  <si>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</si>
  <si>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</si>
  <si>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</si>
  <si>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</si>
  <si>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</si>
  <si>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</si>
  <si>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</si>
  <si>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</si>
  <si>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</si>
  <si>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</si>
  <si>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</si>
  <si>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</si>
  <si>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</si>
  <si>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</si>
  <si>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</si>
  <si>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</si>
  <si>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</si>
  <si>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</si>
  <si>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</si>
  <si>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</si>
  <si>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</si>
  <si>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</si>
  <si>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</si>
  <si>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</si>
  <si>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</si>
  <si>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</si>
  <si>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</si>
  <si>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</si>
  <si>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</si>
  <si>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</si>
  <si>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</si>
  <si>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</si>
  <si>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</si>
  <si>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</si>
  <si>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</si>
  <si>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</si>
  <si>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</si>
  <si>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</si>
  <si>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</si>
  <si>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</si>
  <si>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</si>
  <si>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</si>
  <si>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</si>
  <si>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</si>
  <si>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</si>
  <si>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</si>
  <si>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</si>
  <si>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</si>
  <si>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</si>
  <si>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</si>
  <si>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</si>
  <si>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</si>
  <si>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</si>
  <si>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</si>
  <si>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</si>
  <si>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</si>
  <si>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</si>
  <si>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</si>
  <si>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</si>
  <si>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</si>
  <si>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</si>
  <si>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</si>
  <si>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</si>
  <si>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</si>
  <si>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</si>
  <si>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</si>
  <si>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</si>
  <si>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</si>
  <si>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</si>
  <si>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</si>
  <si>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</si>
  <si>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</si>
  <si>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</si>
  <si>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</si>
  <si>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</si>
  <si>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</si>
  <si>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</si>
  <si>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</si>
  <si>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</si>
  <si>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</si>
  <si>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</si>
  <si>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</si>
  <si>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</si>
  <si>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</si>
  <si>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</si>
  <si>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</si>
  <si>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</si>
  <si>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</si>
  <si>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</si>
  <si>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</si>
  <si>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</si>
  <si>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</si>
  <si>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</si>
  <si>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</si>
  <si>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</si>
  <si>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</si>
  <si>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</si>
  <si>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</si>
  <si>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</si>
  <si>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</si>
  <si>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</si>
  <si>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</si>
  <si>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</si>
  <si>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</si>
  <si>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</si>
  <si>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</si>
  <si>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</si>
  <si>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</si>
  <si>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</si>
  <si>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</si>
  <si>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</si>
  <si>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</si>
  <si>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</si>
  <si>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</si>
  <si>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</si>
  <si>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</si>
  <si>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</si>
  <si>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</si>
  <si>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</si>
  <si>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</si>
  <si>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</si>
  <si>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</si>
  <si>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</si>
  <si>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</si>
  <si>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</si>
  <si>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</si>
  <si>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</si>
  <si>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</si>
  <si>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</si>
  <si>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</si>
  <si>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</si>
  <si>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</si>
  <si>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</si>
  <si>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</si>
  <si>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</si>
  <si>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</si>
  <si>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</si>
  <si>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</si>
  <si>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</si>
  <si>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</si>
  <si>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</si>
  <si>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</si>
  <si>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</si>
  <si>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</si>
  <si>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</si>
  <si>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</si>
  <si>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</si>
  <si>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</si>
  <si>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</si>
  <si>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</si>
  <si>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</si>
  <si>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</si>
  <si>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</si>
  <si>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</si>
  <si>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</si>
  <si>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</si>
  <si>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</si>
  <si>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</si>
  <si>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</si>
  <si>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</si>
  <si>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</si>
  <si>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</si>
  <si>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</si>
  <si>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</si>
  <si>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</si>
  <si>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</si>
  <si>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</si>
  <si>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</si>
  <si>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</si>
  <si>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</si>
  <si>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</si>
  <si>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</si>
  <si>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</si>
  <si>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</si>
  <si>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</si>
  <si>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</si>
  <si>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</si>
  <si>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</si>
  <si>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</si>
  <si>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</si>
  <si>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</si>
  <si>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</si>
  <si>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</si>
  <si>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</si>
  <si>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</si>
  <si>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</si>
  <si>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</si>
  <si>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</si>
  <si>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</si>
  <si>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</si>
  <si>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</si>
  <si>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</si>
  <si>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</si>
  <si>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</si>
  <si>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</si>
  <si>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</si>
  <si>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</si>
  <si>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</si>
  <si>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</si>
  <si>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</si>
  <si>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</si>
  <si>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</si>
  <si>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</si>
  <si>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</si>
  <si>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</si>
  <si>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</si>
  <si>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</si>
  <si>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</si>
  <si>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</si>
  <si>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</si>
  <si>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</si>
  <si>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</si>
  <si>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</si>
  <si>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</si>
  <si>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</si>
  <si>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</si>
  <si>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</si>
  <si>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</si>
  <si>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</si>
  <si>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</si>
  <si>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</si>
  <si>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</si>
  <si>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</si>
  <si>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</si>
  <si>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</si>
  <si>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</si>
  <si>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</si>
  <si>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</si>
  <si>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</si>
  <si>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</si>
  <si>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</si>
  <si>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</si>
  <si>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</si>
  <si>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</si>
  <si>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</si>
  <si>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</si>
  <si>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</si>
  <si>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</si>
  <si>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</si>
  <si>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</si>
  <si>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</si>
  <si>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</si>
  <si>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</si>
  <si>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</si>
  <si>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</si>
  <si>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</si>
  <si>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</si>
  <si>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</si>
  <si>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</si>
  <si>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</si>
  <si>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</si>
  <si>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</si>
  <si>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</si>
  <si>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</si>
  <si>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</si>
  <si>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</si>
  <si>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</si>
  <si>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</si>
  <si>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</si>
  <si>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</si>
  <si>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</si>
  <si>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</si>
  <si>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</si>
  <si>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</si>
  <si>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</si>
  <si>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</si>
  <si>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</si>
  <si>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</si>
  <si>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</si>
  <si>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</si>
  <si>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</si>
  <si>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</si>
  <si>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</si>
  <si>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</si>
  <si>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</si>
  <si>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</si>
  <si>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</si>
  <si>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</si>
  <si>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</si>
  <si>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</si>
  <si>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</si>
  <si>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</si>
  <si>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</si>
  <si>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</si>
  <si>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</si>
  <si>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</si>
  <si>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</si>
  <si>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</si>
  <si>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</si>
  <si>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</si>
  <si>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</si>
  <si>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</si>
  <si>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</si>
  <si>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</si>
  <si>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</si>
  <si>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</si>
  <si>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</si>
  <si>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</si>
  <si>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</si>
  <si>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</si>
  <si>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</si>
  <si>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</si>
  <si>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</si>
  <si>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</si>
  <si>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</si>
  <si>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</si>
  <si>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</si>
  <si>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</si>
  <si>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</si>
  <si>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</si>
  <si>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</si>
  <si>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</si>
  <si>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</si>
  <si>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</si>
  <si>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</si>
  <si>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</si>
  <si>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</si>
  <si>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</si>
  <si>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</si>
  <si>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</si>
  <si>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</si>
  <si>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</si>
  <si>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</si>
  <si>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</si>
  <si>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</si>
  <si>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</si>
  <si>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</si>
  <si>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</si>
  <si>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</si>
  <si>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</si>
  <si>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</si>
  <si>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</si>
  <si>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</si>
  <si>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</si>
  <si>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</si>
  <si>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</si>
  <si>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</si>
  <si>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</si>
  <si>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</si>
  <si>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</si>
  <si>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</si>
  <si>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</si>
  <si>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</si>
  <si>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</si>
  <si>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</si>
  <si>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</si>
  <si>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</si>
  <si>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</si>
  <si>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</si>
  <si>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</si>
  <si>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</si>
  <si>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</si>
  <si>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</si>
  <si>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</si>
  <si>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</si>
  <si>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</si>
  <si>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</si>
  <si>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</si>
  <si>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</si>
  <si>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</si>
  <si>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</si>
  <si>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</si>
  <si>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</si>
  <si>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</si>
  <si>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</si>
  <si>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</si>
  <si>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</si>
  <si>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</si>
  <si>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</si>
  <si>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</si>
  <si>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</si>
  <si>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</si>
  <si>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</si>
  <si>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</si>
  <si>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</si>
  <si>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</si>
  <si>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</si>
  <si>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</si>
  <si>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</si>
  <si>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</si>
  <si>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</si>
  <si>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</si>
  <si>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</si>
  <si>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</si>
  <si>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</si>
  <si>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</si>
  <si>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</si>
  <si>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</si>
  <si>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</si>
  <si>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</si>
  <si>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</si>
  <si>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</si>
  <si>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</si>
  <si>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</si>
  <si>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</si>
  <si>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</si>
  <si>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</si>
  <si>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</si>
  <si>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</si>
  <si>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</si>
  <si>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</si>
  <si>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</si>
  <si>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</si>
  <si>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</si>
  <si>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</si>
  <si>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</si>
  <si>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</si>
  <si>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</si>
  <si>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</si>
  <si>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</si>
  <si>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</si>
  <si>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</si>
  <si>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</si>
  <si>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</si>
  <si>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</si>
  <si>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</si>
  <si>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</si>
  <si>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</si>
  <si>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</si>
  <si>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</si>
  <si>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</si>
  <si>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</si>
  <si>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</si>
  <si>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</si>
  <si>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</si>
  <si>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</si>
  <si>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</si>
  <si>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</si>
  <si>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</si>
  <si>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</si>
  <si>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</si>
  <si>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</si>
  <si>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</si>
  <si>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</si>
  <si>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</si>
  <si>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</si>
  <si>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</si>
  <si>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</si>
  <si>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</si>
  <si>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</si>
  <si>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</si>
  <si>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</si>
  <si>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</si>
  <si>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</si>
  <si>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</si>
  <si>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</si>
  <si>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</si>
  <si>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</si>
  <si>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</si>
  <si>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</si>
  <si>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</si>
  <si>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</si>
  <si>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</si>
  <si>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</si>
  <si>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</si>
  <si>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</si>
  <si>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</si>
  <si>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</si>
  <si>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</si>
  <si>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</si>
  <si>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</si>
  <si>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</si>
  <si>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</si>
  <si>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</si>
  <si>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</si>
  <si>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</si>
  <si>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</si>
  <si>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</si>
  <si>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</si>
  <si>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</si>
  <si>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</si>
  <si>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</si>
  <si>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</si>
  <si>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</si>
  <si>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</si>
  <si>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</si>
  <si>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</si>
  <si>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</si>
  <si>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</si>
  <si>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</si>
  <si>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</si>
  <si>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</si>
  <si>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</si>
  <si>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</si>
  <si>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</si>
  <si>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</si>
  <si>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</si>
  <si>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</si>
  <si>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</si>
  <si>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</si>
  <si>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</si>
  <si>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</si>
  <si>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</si>
  <si>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</si>
  <si>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</si>
  <si>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</si>
  <si>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</si>
  <si>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</si>
  <si>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</si>
  <si>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</si>
  <si>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</si>
  <si>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</si>
  <si>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</si>
  <si>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</si>
  <si>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</si>
  <si>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</si>
  <si>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</si>
  <si>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</si>
  <si>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</si>
  <si>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</si>
  <si>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</si>
  <si>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</si>
  <si>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</si>
  <si>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</si>
  <si>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</si>
  <si>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</si>
  <si>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</si>
  <si>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</si>
  <si>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</si>
  <si>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</si>
  <si>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</si>
  <si>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</si>
  <si>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</si>
  <si>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</si>
  <si>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</si>
  <si>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</si>
  <si>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</si>
  <si>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</si>
  <si>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</si>
  <si>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</si>
  <si>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</si>
  <si>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</si>
  <si>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</si>
  <si>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</si>
  <si>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</si>
  <si>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</si>
  <si>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</si>
  <si>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</si>
  <si>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</si>
  <si>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</si>
  <si>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</si>
  <si>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</si>
  <si>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</si>
  <si>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</si>
  <si>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</si>
  <si>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</si>
  <si>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</si>
  <si>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</si>
  <si>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</si>
  <si>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</si>
  <si>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</si>
  <si>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</si>
  <si>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</si>
  <si>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</si>
  <si>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</si>
  <si>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</si>
  <si>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</si>
  <si>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</si>
  <si>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</si>
  <si>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</si>
  <si>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</si>
  <si>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</si>
  <si>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</si>
  <si>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</si>
  <si>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</si>
  <si>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</si>
  <si>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</si>
  <si>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</si>
  <si>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</si>
  <si>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</si>
  <si>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</si>
  <si>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</si>
  <si>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</si>
  <si>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</si>
  <si>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</si>
  <si>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</si>
  <si>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</si>
  <si>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</si>
  <si>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</si>
  <si>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</si>
  <si>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</si>
  <si>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</si>
  <si>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</si>
  <si>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</si>
  <si>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</si>
  <si>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</si>
  <si>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</si>
  <si>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</si>
  <si>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</si>
  <si>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</si>
  <si>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</si>
  <si>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</si>
  <si>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</si>
  <si>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</si>
  <si>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</si>
  <si>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</si>
  <si>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</si>
  <si>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</si>
  <si>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</si>
  <si>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</si>
  <si>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</si>
  <si>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</si>
  <si>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</si>
  <si>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</si>
  <si>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</si>
  <si>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</si>
  <si>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</si>
  <si>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</si>
  <si>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</si>
  <si>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</si>
  <si>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</si>
  <si>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</si>
  <si>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</si>
  <si>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</si>
  <si>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</si>
  <si>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</si>
  <si>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</si>
  <si>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</si>
  <si>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</si>
  <si>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</si>
  <si>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</si>
  <si>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</si>
  <si>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</si>
  <si>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</si>
  <si>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</si>
  <si>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</si>
  <si>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</si>
  <si>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</si>
  <si>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</si>
  <si>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</si>
  <si>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</si>
  <si>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</si>
  <si>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</si>
  <si>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</si>
  <si>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</si>
  <si>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</si>
  <si>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</si>
  <si>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</si>
  <si>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</si>
  <si>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</si>
  <si>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</si>
  <si>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</si>
  <si>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</si>
  <si>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</si>
  <si>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</si>
  <si>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</si>
  <si>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</si>
  <si>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</si>
  <si>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</si>
  <si>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</si>
  <si>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</si>
  <si>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</si>
  <si>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</si>
  <si>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</si>
  <si>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</si>
  <si>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</si>
  <si>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</si>
  <si>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</si>
  <si>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</si>
  <si>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</si>
  <si>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</si>
  <si>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</si>
  <si>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</si>
  <si>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</si>
  <si>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</si>
  <si>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</si>
  <si>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</si>
  <si>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</si>
  <si>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</si>
  <si>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</si>
  <si>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</si>
  <si>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</si>
  <si>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</si>
  <si>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</si>
  <si>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</si>
  <si>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</si>
  <si>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</si>
  <si>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</si>
  <si>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</si>
  <si>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</si>
  <si>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</si>
  <si>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</si>
  <si>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</si>
  <si>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</si>
  <si>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</si>
  <si>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</si>
  <si>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</si>
  <si>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</si>
  <si>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</si>
  <si>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</si>
  <si>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</si>
  <si>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</si>
  <si>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</si>
  <si>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</si>
  <si>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</si>
  <si>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</si>
  <si>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</si>
  <si>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</si>
  <si>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</si>
  <si>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</si>
  <si>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</si>
  <si>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</si>
  <si>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</si>
  <si>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</si>
  <si>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</si>
  <si>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</si>
  <si>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</si>
  <si>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</si>
  <si>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</si>
  <si>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</si>
  <si>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</si>
  <si>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</si>
  <si>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</si>
  <si>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</si>
  <si>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</si>
  <si>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</si>
  <si>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</si>
  <si>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</si>
  <si>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</si>
  <si>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</si>
  <si>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</si>
  <si>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</si>
  <si>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</si>
  <si>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</si>
  <si>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</si>
  <si>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</si>
  <si>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</si>
  <si>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</si>
  <si>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</si>
  <si>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</si>
  <si>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</si>
  <si>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</si>
  <si>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</si>
  <si>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</si>
  <si>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</si>
  <si>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</si>
  <si>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</si>
  <si>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</si>
  <si>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</si>
  <si>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</si>
  <si>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</si>
  <si>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</si>
  <si>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</si>
  <si>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</si>
  <si>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</si>
  <si>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</si>
  <si>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</si>
  <si>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</si>
  <si>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</si>
  <si>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</si>
  <si>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</si>
  <si>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</si>
  <si>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</si>
  <si>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</si>
  <si>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</si>
  <si>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</si>
  <si>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</si>
  <si>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</si>
  <si>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</si>
  <si>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</si>
  <si>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</si>
  <si>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</si>
  <si>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</si>
  <si>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</si>
  <si>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</si>
  <si>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</si>
  <si>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</si>
  <si>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</si>
  <si>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</si>
  <si>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</si>
  <si>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</si>
  <si>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</si>
  <si>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</si>
  <si>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</si>
  <si>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</si>
  <si>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</si>
  <si>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</si>
  <si>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</si>
  <si>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</si>
  <si>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</si>
  <si>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</si>
  <si>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</si>
  <si>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</si>
  <si>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</si>
  <si>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</si>
  <si>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</si>
  <si>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</si>
  <si>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</si>
  <si>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</si>
  <si>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</si>
  <si>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</si>
  <si>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</si>
  <si>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</si>
  <si>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</si>
  <si>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</si>
  <si>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</si>
  <si>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</si>
  <si>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</si>
  <si>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</si>
  <si>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</si>
  <si>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</si>
  <si>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</si>
  <si>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</si>
  <si>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</si>
  <si>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</si>
  <si>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</si>
  <si>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</si>
  <si>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</si>
  <si>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</si>
  <si>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</si>
  <si>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</si>
  <si>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</si>
  <si>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</si>
  <si>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</si>
  <si>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</si>
  <si>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</si>
  <si>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</si>
  <si>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</si>
  <si>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</si>
  <si>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</si>
  <si>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</si>
  <si>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</si>
  <si>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</si>
  <si>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</si>
  <si>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</si>
  <si>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</si>
  <si>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</si>
  <si>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</si>
  <si>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</si>
  <si>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</si>
  <si>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</si>
  <si>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</si>
  <si>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</si>
  <si>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</si>
  <si>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</si>
  <si>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</si>
  <si>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</si>
  <si>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</si>
  <si>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</si>
  <si>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</si>
  <si>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</si>
  <si>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</si>
  <si>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</si>
  <si>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</si>
  <si>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</si>
  <si>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</si>
  <si>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</si>
  <si>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</si>
  <si>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</si>
  <si>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</si>
  <si>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</si>
  <si>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</si>
  <si>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</si>
  <si>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</si>
  <si>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</si>
  <si>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</si>
  <si>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</si>
  <si>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</si>
  <si>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</si>
  <si>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</si>
  <si>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</si>
  <si>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</si>
  <si>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</si>
  <si>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</si>
  <si>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</si>
  <si>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</si>
  <si>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</si>
  <si>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</si>
  <si>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</si>
  <si>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</si>
  <si>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</si>
  <si>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</si>
  <si>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</si>
  <si>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</si>
  <si>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</si>
  <si>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</si>
  <si>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</si>
  <si>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</si>
  <si>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</si>
  <si>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</si>
  <si>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</si>
  <si>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</si>
  <si>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</si>
  <si>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</si>
  <si>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</si>
  <si>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</si>
  <si>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</si>
  <si>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</si>
  <si>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</si>
  <si>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</si>
  <si>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</si>
  <si>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</si>
  <si>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</si>
  <si>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</si>
  <si>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</si>
  <si>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</si>
  <si>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</si>
  <si>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</si>
  <si>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</si>
  <si>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</si>
  <si>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</si>
  <si>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</si>
  <si>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</si>
  <si>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</si>
  <si>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</si>
  <si>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</si>
  <si>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</si>
  <si>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</si>
  <si>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</si>
  <si>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</si>
  <si>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</si>
  <si>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</si>
  <si>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</si>
  <si>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</si>
  <si>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</si>
  <si>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</si>
  <si>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</si>
  <si>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</si>
  <si>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</si>
  <si>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</si>
  <si>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</si>
  <si>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</si>
  <si>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</si>
  <si>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</si>
  <si>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</si>
  <si>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</si>
  <si>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</si>
  <si>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</si>
  <si>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</si>
  <si>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</si>
  <si>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</si>
  <si>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</si>
  <si>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</si>
  <si>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</si>
  <si>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</si>
  <si>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</si>
  <si>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</si>
  <si>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</si>
  <si>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</si>
  <si>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</si>
  <si>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</si>
  <si>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</si>
  <si>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</si>
  <si>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</si>
  <si>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</si>
  <si>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</si>
  <si>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</si>
  <si>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</si>
  <si>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</si>
  <si>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</si>
  <si>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</si>
  <si>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</si>
  <si>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</si>
  <si>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</si>
  <si>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</si>
  <si>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</si>
  <si>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</si>
  <si>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</si>
  <si>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</si>
  <si>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</si>
  <si>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</si>
  <si>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</si>
  <si>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</si>
  <si>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</si>
  <si>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</si>
  <si>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</si>
  <si>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</si>
  <si>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</si>
  <si>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</si>
  <si>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</si>
  <si>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</si>
  <si>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</si>
  <si>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</si>
  <si>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</si>
  <si>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</si>
  <si>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</si>
  <si>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</si>
  <si>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</si>
  <si>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</si>
  <si>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</si>
  <si>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</si>
  <si>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</si>
  <si>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</si>
  <si>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</si>
  <si>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</si>
  <si>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</si>
  <si>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</si>
  <si>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</si>
  <si>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</si>
  <si>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</si>
  <si>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</si>
  <si>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</si>
  <si>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</si>
  <si>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</si>
  <si>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</si>
  <si>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</si>
  <si>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</si>
  <si>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</si>
  <si>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</si>
  <si>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</si>
  <si>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</si>
  <si>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</si>
  <si>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</si>
  <si>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</si>
  <si>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</si>
  <si>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</si>
  <si>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</si>
  <si>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</si>
  <si>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</si>
  <si>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</si>
  <si>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</si>
  <si>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</si>
  <si>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</si>
  <si>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</si>
  <si>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</si>
  <si>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</si>
  <si>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</si>
  <si>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</si>
  <si>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</si>
  <si>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</si>
  <si>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</si>
  <si>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</si>
  <si>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</si>
  <si>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</si>
  <si>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</si>
  <si>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</si>
  <si>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</si>
  <si>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</si>
  <si>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</si>
  <si>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</si>
  <si>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</si>
  <si>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</si>
  <si>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</si>
  <si>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</si>
  <si>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</si>
  <si>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</si>
  <si>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</si>
  <si>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</si>
  <si>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</si>
  <si>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</si>
  <si>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</si>
  <si>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</si>
  <si>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</si>
  <si>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</si>
  <si>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</si>
  <si>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</si>
  <si>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</si>
  <si>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</si>
  <si>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</si>
  <si>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</si>
  <si>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</si>
  <si>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</si>
  <si>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</si>
  <si>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</si>
  <si>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</si>
  <si>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</si>
  <si>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</si>
  <si>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</si>
  <si>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</si>
  <si>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</si>
  <si>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</si>
  <si>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</si>
  <si>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</si>
  <si>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</si>
  <si>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</si>
  <si>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</si>
  <si>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</si>
  <si>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</si>
  <si>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</si>
  <si>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</si>
  <si>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</si>
  <si>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</si>
  <si>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</si>
  <si>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</si>
  <si>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</si>
  <si>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</si>
  <si>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</si>
  <si>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</si>
  <si>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</si>
  <si>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</si>
  <si>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</si>
  <si>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</si>
  <si>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</si>
  <si>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</si>
  <si>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</si>
  <si>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</si>
  <si>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</si>
  <si>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</si>
  <si>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</si>
  <si>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</si>
  <si>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</si>
  <si>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</si>
  <si>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</si>
  <si>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</si>
  <si>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</si>
  <si>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</si>
  <si>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</si>
  <si>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</si>
  <si>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</si>
  <si>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</si>
  <si>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</si>
  <si>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</si>
  <si>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</si>
  <si>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</si>
  <si>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</si>
  <si>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</si>
  <si>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</si>
  <si>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</si>
  <si>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</si>
  <si>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</si>
  <si>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</si>
  <si>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</si>
  <si>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</si>
  <si>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</si>
  <si>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</si>
  <si>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</si>
  <si>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</si>
  <si>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</si>
  <si>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</si>
  <si>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</si>
  <si>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</si>
  <si>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</si>
  <si>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</si>
  <si>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</si>
  <si>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</si>
  <si>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</si>
  <si>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</si>
  <si>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</si>
  <si>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</si>
  <si>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</si>
  <si>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</si>
  <si>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</si>
  <si>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</si>
  <si>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</si>
  <si>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</si>
  <si>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</si>
  <si>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</si>
  <si>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</si>
  <si>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</si>
  <si>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</si>
  <si>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</si>
  <si>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</si>
  <si>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</si>
  <si>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</si>
  <si>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</si>
  <si>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</si>
  <si>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</si>
  <si>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</si>
  <si>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</si>
  <si>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</si>
  <si>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</si>
  <si>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</si>
  <si>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</si>
  <si>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</si>
  <si>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</si>
  <si>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</si>
  <si>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</si>
  <si>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</si>
  <si>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</si>
  <si>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</si>
  <si>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</si>
  <si>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</si>
  <si>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</si>
  <si>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</si>
  <si>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</si>
  <si>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</si>
  <si>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</si>
  <si>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</si>
  <si>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</si>
  <si>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</si>
  <si>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</si>
  <si>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</si>
  <si>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</si>
  <si>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</si>
  <si>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</si>
  <si>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</si>
  <si>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</si>
  <si>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</si>
  <si>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</si>
  <si>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</si>
  <si>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</si>
  <si>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</si>
  <si>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</si>
  <si>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</si>
  <si>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</si>
  <si>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</si>
  <si>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</si>
  <si>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</si>
  <si>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</si>
  <si>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</si>
  <si>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</si>
  <si>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</si>
  <si>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</si>
  <si>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</si>
  <si>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</si>
  <si>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</si>
  <si>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</si>
  <si>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</si>
  <si>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</si>
  <si>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</si>
  <si>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</si>
  <si>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</si>
  <si>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</si>
  <si>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</si>
  <si>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</si>
  <si>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</si>
  <si>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</si>
  <si>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</si>
  <si>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</si>
  <si>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</si>
  <si>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</si>
  <si>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</si>
  <si>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</si>
  <si>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</si>
  <si>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</si>
  <si>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</si>
  <si>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</si>
  <si>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</si>
  <si>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</si>
  <si>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</si>
  <si>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</si>
  <si>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</si>
  <si>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</si>
  <si>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</si>
  <si>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</si>
  <si>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</si>
  <si>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</si>
  <si>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</si>
  <si>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</si>
  <si>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</si>
  <si>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</si>
  <si>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</si>
  <si>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</si>
  <si>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</si>
  <si>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</si>
  <si>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</si>
  <si>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</si>
  <si>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</si>
  <si>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</si>
  <si>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</si>
  <si>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</si>
  <si>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</si>
  <si>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</si>
  <si>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</si>
  <si>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</si>
  <si>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</si>
  <si>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</si>
  <si>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</si>
  <si>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</si>
  <si>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</si>
  <si>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</si>
  <si>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</si>
  <si>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</si>
  <si>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</si>
  <si>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</si>
  <si>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</si>
  <si>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</si>
  <si>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</si>
  <si>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</si>
  <si>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</si>
  <si>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</si>
  <si>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</si>
  <si>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</si>
  <si>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</si>
  <si>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</si>
  <si>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</si>
  <si>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</si>
  <si>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</si>
  <si>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</si>
  <si>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</si>
  <si>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</si>
  <si>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</si>
  <si>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</si>
  <si>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</si>
  <si>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</si>
  <si>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</si>
  <si>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</si>
  <si>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</si>
  <si>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</si>
  <si>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</si>
  <si>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</si>
  <si>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</si>
  <si>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</si>
  <si>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</si>
  <si>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</si>
  <si>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</si>
  <si>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</si>
  <si>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</si>
  <si>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</si>
  <si>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</si>
  <si>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</si>
  <si>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</si>
  <si>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</si>
  <si>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</si>
  <si>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</si>
  <si>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</si>
  <si>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</si>
  <si>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</si>
  <si>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</si>
  <si>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</si>
  <si>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</si>
  <si>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</si>
  <si>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</si>
  <si>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</si>
  <si>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</si>
  <si>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</si>
  <si>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</si>
  <si>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</si>
  <si>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</si>
  <si>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</si>
  <si>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</si>
  <si>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</si>
  <si>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</si>
  <si>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</si>
  <si>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</si>
  <si>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</si>
  <si>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</si>
  <si>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</si>
  <si>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</si>
  <si>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</si>
  <si>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</si>
  <si>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</si>
  <si>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</si>
  <si>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</si>
  <si>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</si>
  <si>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</si>
  <si>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</si>
  <si>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</si>
  <si>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</si>
  <si>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</si>
  <si>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</si>
  <si>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</si>
  <si>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</si>
  <si>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</si>
  <si>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</si>
  <si>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</si>
  <si>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</si>
  <si>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</si>
  <si>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</si>
  <si>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</si>
  <si>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</si>
  <si>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</si>
  <si>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</si>
  <si>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</si>
  <si>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</si>
  <si>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</si>
  <si>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</si>
  <si>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</si>
  <si>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</si>
  <si>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</si>
  <si>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</si>
  <si>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</si>
  <si>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</si>
  <si>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</si>
  <si>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</si>
  <si>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</si>
  <si>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</si>
  <si>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</si>
  <si>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</si>
  <si>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</si>
  <si>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</si>
  <si>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</si>
  <si>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</si>
  <si>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</si>
  <si>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</si>
  <si>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</si>
  <si>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</si>
  <si>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</si>
  <si>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</si>
  <si>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</si>
  <si>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</si>
  <si>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</si>
  <si>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</si>
  <si>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</si>
  <si>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</si>
  <si>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</si>
  <si>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</si>
  <si>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</si>
  <si>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</si>
  <si>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</si>
  <si>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</si>
  <si>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</si>
  <si>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</si>
  <si>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</si>
  <si>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</si>
  <si>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</si>
  <si>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</si>
  <si>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</si>
  <si>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</si>
  <si>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</si>
  <si>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</si>
  <si>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</si>
  <si>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</si>
  <si>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</si>
  <si>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</si>
  <si>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</si>
  <si>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</si>
  <si>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</si>
  <si>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</si>
  <si>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</si>
  <si>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</si>
  <si>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</si>
  <si>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</si>
  <si>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</si>
  <si>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</si>
  <si>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</si>
  <si>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</si>
  <si>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</si>
  <si>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</si>
  <si>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</si>
  <si>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</si>
  <si>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</si>
  <si>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</si>
  <si>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</si>
  <si>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</si>
  <si>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</si>
  <si>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</si>
  <si>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</si>
  <si>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</si>
  <si>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</si>
  <si>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</si>
  <si>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</si>
  <si>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</si>
  <si>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</si>
  <si>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</si>
  <si>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</si>
  <si>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</si>
  <si>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</si>
  <si>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</si>
  <si>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</si>
  <si>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</si>
  <si>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</si>
  <si>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</si>
  <si>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</si>
  <si>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</si>
  <si>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</si>
  <si>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</si>
  <si>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</si>
  <si>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</si>
  <si>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</si>
  <si>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</si>
  <si>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</si>
  <si>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</si>
  <si>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</si>
  <si>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</si>
  <si>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</si>
  <si>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</si>
  <si>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</si>
  <si>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</si>
  <si>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</si>
  <si>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</si>
  <si>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</si>
  <si>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</si>
  <si>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</si>
  <si>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</si>
  <si>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</si>
  <si>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</si>
  <si>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</si>
  <si>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</si>
  <si>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</si>
  <si>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</si>
  <si>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</si>
  <si>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</si>
  <si>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</si>
  <si>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</si>
  <si>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</si>
  <si>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</si>
  <si>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</si>
  <si>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</si>
  <si>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</si>
  <si>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</si>
  <si>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</si>
  <si>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</si>
  <si>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</si>
  <si>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</si>
  <si>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</si>
  <si>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</si>
  <si>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</si>
  <si>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</si>
  <si>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</si>
  <si>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</si>
  <si>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</si>
  <si>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</si>
  <si>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</si>
  <si>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</si>
  <si>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</si>
  <si>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</si>
  <si>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</si>
  <si>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</si>
  <si>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</si>
  <si>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</si>
  <si>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</si>
  <si>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</si>
  <si>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</si>
  <si>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</si>
  <si>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</si>
  <si>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</si>
  <si>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</si>
  <si>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</si>
  <si>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</si>
  <si>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</si>
  <si>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</si>
  <si>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</si>
  <si>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</si>
  <si>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</si>
  <si>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</si>
  <si>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</si>
  <si>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</si>
  <si>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</si>
  <si>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</si>
  <si>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</si>
  <si>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</si>
  <si>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</si>
  <si>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</si>
  <si>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</si>
  <si>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</si>
  <si>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</si>
  <si>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</si>
  <si>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</si>
  <si>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</si>
  <si>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</si>
  <si>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</si>
  <si>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</si>
  <si>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</si>
  <si>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</si>
  <si>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</si>
  <si>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</si>
  <si>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</si>
  <si>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</si>
  <si>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</si>
  <si>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</si>
  <si>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</si>
  <si>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</si>
  <si>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</si>
  <si>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</si>
  <si>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</si>
  <si>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</si>
  <si>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</si>
  <si>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</si>
  <si>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</si>
  <si>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</si>
  <si>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</si>
  <si>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</si>
  <si>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</si>
  <si>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</si>
  <si>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</si>
  <si>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</si>
  <si>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</si>
  <si>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</si>
  <si>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</si>
  <si>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</si>
  <si>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</si>
  <si>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</si>
  <si>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</si>
  <si>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</si>
  <si>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</si>
  <si>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</si>
  <si>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</si>
  <si>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</si>
  <si>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</si>
  <si>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</si>
  <si>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</si>
  <si>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</si>
  <si>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</si>
  <si>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</si>
  <si>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</si>
  <si>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</si>
  <si>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</si>
  <si>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</si>
  <si>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</si>
  <si>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</si>
  <si>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</si>
  <si>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</si>
  <si>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</si>
  <si>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</si>
  <si>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</si>
  <si>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</si>
  <si>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</si>
  <si>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</si>
  <si>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</si>
  <si>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</si>
  <si>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</si>
  <si>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</si>
  <si>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</si>
  <si>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</si>
  <si>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</si>
  <si>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</si>
  <si>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</si>
  <si>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</si>
  <si>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</si>
  <si>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</si>
  <si>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</si>
  <si>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</si>
  <si>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</si>
  <si>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</si>
  <si>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</si>
  <si>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</si>
  <si>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</si>
  <si>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</si>
  <si>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</si>
  <si>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</si>
  <si>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</si>
  <si>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</si>
  <si>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</si>
  <si>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</si>
  <si>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</si>
  <si>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</si>
  <si>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</si>
  <si>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</si>
  <si>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</si>
  <si>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</si>
  <si>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</si>
  <si>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</si>
  <si>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</si>
  <si>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</si>
  <si>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</si>
  <si>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</si>
  <si>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</si>
  <si>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</si>
  <si>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</si>
  <si>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</si>
  <si>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</si>
  <si>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</si>
  <si>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</si>
  <si>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</si>
  <si>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</si>
  <si>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</si>
  <si>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</si>
  <si>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</si>
  <si>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</si>
  <si>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</si>
  <si>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</si>
  <si>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</si>
  <si>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</si>
  <si>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</si>
  <si>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</si>
  <si>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</si>
  <si>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</si>
  <si>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</si>
  <si>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</si>
  <si>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</si>
  <si>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</si>
  <si>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</si>
  <si>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</si>
  <si>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</si>
  <si>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</si>
  <si>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</si>
  <si>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</si>
  <si>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</si>
  <si>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</si>
  <si>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</si>
  <si>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</si>
  <si>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</si>
  <si>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</si>
  <si>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</si>
  <si>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</si>
  <si>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</si>
  <si>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</si>
  <si>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</si>
  <si>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</si>
  <si>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</si>
  <si>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</si>
  <si>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</si>
  <si>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</si>
  <si>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</si>
  <si>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</si>
  <si>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</si>
  <si>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</si>
  <si>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</si>
  <si>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</si>
  <si>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</si>
  <si>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</si>
  <si>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</si>
  <si>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</si>
  <si>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</si>
  <si>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</si>
  <si>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</si>
  <si>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</si>
  <si>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</si>
  <si>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</si>
  <si>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</si>
  <si>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</si>
  <si>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</si>
  <si>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</si>
  <si>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</si>
  <si>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</si>
  <si>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</si>
  <si>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</si>
  <si>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</si>
  <si>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</si>
  <si>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</si>
  <si>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</si>
  <si>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</si>
  <si>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</si>
  <si>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</si>
  <si>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</si>
  <si>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</si>
  <si>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</si>
  <si>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</si>
  <si>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</si>
  <si>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</si>
  <si>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</si>
  <si>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</si>
  <si>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</si>
  <si>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</si>
  <si>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</si>
  <si>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</si>
  <si>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</si>
  <si>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</si>
  <si>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</si>
  <si>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</si>
  <si>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</si>
  <si>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</si>
  <si>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</si>
  <si>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</si>
  <si>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</si>
  <si>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</si>
  <si>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</si>
  <si>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</si>
  <si>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</si>
  <si>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</si>
  <si>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</si>
  <si>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</si>
  <si>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</si>
  <si>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</si>
  <si>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</si>
  <si>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</si>
  <si>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</si>
  <si>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</si>
  <si>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</si>
  <si>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</si>
  <si>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</si>
  <si>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</si>
  <si>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</si>
  <si>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</si>
  <si>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</si>
  <si>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</si>
  <si>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</si>
  <si>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</si>
  <si>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</si>
  <si>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</si>
  <si>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</si>
  <si>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</si>
  <si>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</si>
  <si>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</si>
  <si>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</si>
  <si>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</si>
  <si>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</si>
  <si>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</si>
  <si>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</si>
  <si>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</si>
  <si>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</si>
  <si>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</si>
  <si>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</si>
  <si>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</si>
  <si>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</si>
  <si>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</si>
  <si>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</si>
  <si>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</si>
  <si>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</si>
  <si>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</si>
  <si>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</si>
  <si>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</si>
  <si>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</si>
  <si>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</si>
  <si>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</si>
  <si>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</si>
  <si>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</si>
  <si>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</si>
  <si>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</si>
  <si>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</si>
  <si>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</si>
  <si>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</si>
  <si>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</si>
  <si>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</si>
  <si>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</si>
  <si>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</si>
  <si>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</si>
  <si>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</si>
  <si>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</si>
  <si>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</si>
  <si>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</si>
  <si>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</si>
  <si>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</si>
  <si>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</si>
  <si>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</si>
  <si>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</si>
  <si>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</si>
  <si>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</si>
  <si>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</si>
  <si>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</si>
  <si>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</si>
  <si>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</si>
  <si>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</si>
  <si>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</si>
  <si>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</si>
  <si>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</si>
  <si>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</si>
  <si>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</si>
  <si>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</si>
  <si>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</si>
  <si>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</si>
  <si>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</si>
  <si>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</si>
  <si>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</si>
  <si>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</si>
  <si>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</si>
  <si>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</si>
  <si>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</si>
  <si>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</si>
  <si>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</si>
  <si>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</si>
  <si>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</si>
  <si>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</si>
  <si>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</si>
  <si>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</si>
  <si>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</si>
  <si>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</si>
  <si>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</si>
  <si>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</si>
  <si>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</si>
  <si>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</si>
  <si>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</si>
  <si>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</si>
  <si>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</si>
  <si>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</si>
  <si>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</si>
  <si>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</si>
  <si>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</si>
  <si>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</si>
  <si>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</si>
  <si>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</si>
  <si>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</si>
  <si>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</si>
  <si>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</si>
  <si>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</si>
  <si>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</si>
  <si>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</si>
  <si>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</si>
  <si>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</si>
  <si>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</si>
  <si>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</si>
  <si>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</si>
  <si>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</si>
  <si>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</si>
  <si>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</si>
  <si>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</si>
  <si>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</si>
  <si>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</si>
  <si>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</si>
  <si>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</si>
  <si>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</si>
  <si>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</si>
  <si>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</si>
  <si>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</si>
  <si>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</si>
  <si>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</si>
  <si>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</si>
  <si>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</si>
  <si>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</si>
  <si>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</si>
  <si>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</si>
  <si>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</si>
  <si>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</si>
  <si>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</si>
  <si>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</si>
  <si>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</si>
  <si>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</si>
  <si>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</si>
  <si>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</si>
  <si>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</si>
  <si>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</si>
  <si>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</si>
  <si>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</si>
  <si>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</si>
  <si>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</si>
  <si>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</si>
  <si>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</si>
  <si>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</si>
  <si>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</si>
  <si>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</si>
  <si>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</si>
  <si>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</si>
  <si>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</si>
  <si>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</si>
  <si>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</si>
  <si>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</si>
  <si>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</si>
  <si>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</si>
  <si>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</si>
  <si>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</si>
  <si>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</si>
  <si>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</si>
  <si>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</si>
  <si>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</si>
  <si>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</si>
  <si>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</si>
  <si>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</si>
  <si>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</si>
  <si>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</si>
  <si>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</si>
  <si>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</si>
  <si>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</si>
  <si>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</si>
  <si>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</si>
  <si>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</si>
  <si>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</si>
  <si>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</si>
  <si>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</si>
  <si>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</si>
  <si>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</si>
  <si>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</si>
  <si>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</si>
  <si>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</si>
  <si>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</si>
  <si>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</si>
  <si>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</si>
  <si>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</si>
  <si>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</si>
  <si>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</si>
  <si>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</si>
  <si>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</si>
  <si>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</si>
  <si>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</si>
  <si>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</si>
  <si>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</si>
  <si>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</si>
  <si>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</si>
  <si>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</si>
  <si>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</si>
  <si>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</si>
  <si>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</si>
  <si>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</si>
  <si>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</si>
  <si>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</si>
  <si>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</si>
  <si>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</si>
  <si>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</si>
  <si>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</si>
  <si>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</si>
  <si>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</si>
  <si>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</si>
  <si>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</si>
  <si>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</si>
  <si>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</si>
  <si>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</si>
  <si>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</si>
  <si>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</si>
  <si>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</si>
  <si>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</si>
  <si>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</si>
  <si>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</si>
  <si>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</si>
  <si>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</si>
  <si>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</si>
  <si>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</si>
  <si>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</si>
  <si>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</si>
  <si>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</si>
  <si>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</si>
  <si>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</si>
  <si>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</si>
  <si>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</si>
  <si>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</si>
  <si>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</si>
  <si>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</si>
  <si>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</si>
  <si>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</si>
  <si>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</si>
  <si>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</si>
  <si>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</si>
  <si>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</si>
  <si>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</si>
  <si>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</si>
  <si>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</si>
  <si>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</si>
  <si>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</si>
  <si>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</si>
  <si>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</si>
  <si>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</si>
  <si>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</si>
  <si>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</si>
  <si>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</si>
  <si>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</si>
  <si>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</si>
  <si>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</si>
  <si>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</si>
  <si>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</si>
  <si>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</si>
  <si>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</si>
  <si>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</si>
  <si>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</si>
  <si>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</si>
  <si>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</si>
  <si>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</si>
  <si>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</si>
  <si>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</si>
  <si>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</si>
  <si>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</si>
  <si>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</si>
  <si>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</si>
  <si>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</si>
  <si>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</si>
  <si>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</si>
  <si>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</si>
  <si>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</si>
  <si>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</si>
  <si>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</si>
  <si>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</si>
  <si>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</si>
  <si>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</si>
  <si>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</si>
  <si>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</si>
  <si>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</si>
  <si>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</si>
  <si>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</si>
  <si>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</si>
  <si>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</si>
  <si>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</si>
  <si>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</si>
  <si>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</si>
  <si>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</si>
  <si>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</si>
  <si>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</si>
  <si>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</si>
  <si>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</si>
  <si>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</si>
  <si>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</si>
  <si>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</si>
  <si>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</si>
  <si>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</si>
  <si>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</si>
  <si>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</si>
  <si>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</si>
  <si>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</si>
  <si>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</si>
  <si>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</si>
  <si>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</si>
  <si>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</si>
  <si>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</si>
  <si>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</si>
  <si>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</si>
  <si>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</si>
  <si>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</si>
  <si>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</si>
  <si>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</si>
  <si>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</si>
  <si>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</si>
  <si>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</si>
  <si>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</si>
  <si>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</si>
  <si>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</si>
  <si>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</si>
  <si>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</si>
  <si>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</si>
  <si>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</si>
  <si>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</si>
  <si>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</si>
  <si>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</si>
  <si>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</si>
  <si>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</si>
  <si>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</si>
  <si>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</si>
  <si>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</si>
  <si>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</si>
  <si>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</si>
  <si>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</si>
  <si>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</si>
  <si>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</si>
  <si>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</si>
  <si>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</si>
  <si>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</si>
  <si>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</si>
  <si>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</si>
  <si>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</si>
  <si>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</si>
  <si>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</si>
  <si>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</si>
  <si>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</si>
  <si>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</si>
  <si>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</si>
  <si>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</si>
  <si>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</si>
  <si>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</si>
  <si>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</si>
  <si>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</si>
  <si>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</si>
  <si>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</si>
  <si>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</si>
  <si>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</si>
  <si>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</si>
  <si>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</si>
  <si>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</si>
  <si>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</si>
  <si>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</si>
  <si>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</si>
  <si>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</si>
  <si>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</si>
  <si>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</si>
  <si>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</si>
  <si>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</si>
  <si>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</si>
  <si>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</si>
  <si>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</si>
  <si>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</si>
  <si>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</si>
  <si>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</si>
  <si>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</si>
  <si>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</si>
  <si>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</si>
  <si>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</si>
  <si>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</si>
  <si>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</si>
  <si>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</si>
  <si>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</si>
  <si>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</si>
  <si>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</si>
  <si>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</si>
  <si>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</si>
  <si>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</si>
  <si>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</si>
  <si>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</si>
  <si>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</si>
  <si>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</si>
  <si>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</si>
  <si>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</si>
  <si>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</si>
  <si>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</si>
  <si>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</si>
  <si>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</si>
  <si>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</si>
  <si>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</si>
  <si>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</si>
  <si>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</si>
  <si>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</si>
  <si>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</si>
  <si>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</si>
  <si>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</si>
  <si>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</si>
  <si>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</si>
  <si>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</si>
  <si>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</si>
  <si>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</si>
  <si>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</si>
  <si>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</si>
  <si>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</si>
  <si>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</si>
  <si>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</si>
  <si>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</si>
  <si>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</si>
  <si>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</si>
  <si>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</si>
  <si>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</si>
  <si>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</si>
  <si>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</si>
  <si>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</si>
  <si>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</si>
  <si>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</si>
  <si>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</si>
  <si>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</si>
  <si>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</si>
  <si>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</si>
  <si>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</si>
  <si>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</si>
  <si>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</si>
  <si>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</si>
  <si>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</si>
  <si>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</si>
  <si>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</si>
  <si>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</si>
  <si>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</si>
  <si>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</si>
  <si>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</si>
  <si>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</si>
  <si>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</si>
  <si>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</si>
  <si>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</si>
  <si>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</si>
  <si>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</si>
  <si>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</si>
  <si>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</si>
  <si>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</si>
  <si>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</si>
  <si>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</si>
  <si>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</si>
  <si>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</si>
  <si>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</si>
  <si>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</si>
  <si>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</si>
  <si>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</si>
  <si>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</si>
  <si>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</si>
  <si>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</si>
  <si>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</si>
  <si>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</si>
  <si>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</si>
  <si>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</si>
  <si>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</si>
  <si>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</si>
  <si>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</si>
  <si>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</si>
  <si>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</si>
  <si>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</si>
  <si>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</si>
  <si>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</si>
  <si>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</si>
  <si>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</si>
  <si>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</si>
  <si>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</si>
  <si>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</si>
  <si>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</si>
  <si>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</si>
  <si>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</si>
  <si>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</si>
  <si>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</si>
  <si>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</si>
  <si>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</si>
  <si>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</si>
  <si>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</si>
  <si>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</si>
  <si>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</si>
  <si>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</si>
  <si>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</si>
  <si>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</si>
  <si>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</si>
  <si>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</si>
  <si>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</si>
  <si>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</si>
  <si>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</si>
  <si>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</si>
  <si>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</si>
  <si>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</si>
  <si>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</si>
  <si>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</si>
  <si>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</si>
  <si>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</si>
  <si>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</si>
  <si>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</si>
  <si>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</si>
  <si>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</si>
  <si>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</si>
  <si>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</si>
  <si>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</si>
  <si>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</si>
  <si>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</si>
  <si>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</si>
  <si>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</si>
  <si>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</si>
  <si>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</si>
  <si>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</si>
  <si>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</si>
  <si>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</si>
  <si>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</si>
  <si>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</si>
  <si>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</si>
  <si>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</si>
  <si>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</si>
  <si>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</si>
  <si>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</si>
  <si>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</si>
  <si>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</si>
  <si>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</si>
  <si>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</si>
  <si>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</si>
  <si>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</si>
  <si>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</si>
  <si>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</si>
  <si>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</si>
  <si>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</si>
  <si>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</si>
  <si>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</si>
  <si>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</si>
  <si>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</si>
  <si>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</si>
  <si>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</si>
  <si>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</si>
  <si>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</si>
  <si>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</si>
  <si>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</si>
  <si>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</si>
  <si>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</si>
  <si>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</si>
  <si>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</si>
  <si>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</si>
  <si>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</si>
  <si>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</si>
  <si>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</si>
  <si>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</si>
  <si>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</si>
  <si>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</si>
  <si>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</si>
  <si>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</si>
  <si>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</si>
  <si>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</si>
  <si>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</si>
  <si>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</si>
  <si>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</si>
  <si>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</si>
  <si>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</si>
  <si>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</si>
  <si>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</si>
  <si>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</si>
  <si>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</si>
  <si>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</si>
  <si>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</si>
  <si>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</si>
  <si>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</si>
  <si>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</si>
  <si>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</si>
  <si>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</si>
  <si>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</si>
  <si>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</si>
  <si>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</si>
  <si>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</si>
  <si>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</si>
  <si>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</si>
  <si>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</si>
  <si>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</si>
  <si>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</si>
  <si>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</si>
  <si>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</si>
  <si>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</si>
  <si>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</si>
  <si>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</si>
  <si>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</si>
  <si>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</si>
  <si>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</si>
  <si>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</si>
  <si>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</si>
  <si>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</si>
  <si>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</si>
  <si>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</si>
  <si>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</si>
  <si>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</si>
  <si>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</si>
  <si>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</si>
  <si>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</si>
  <si>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</si>
  <si>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</si>
  <si>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</si>
  <si>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</si>
  <si>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</si>
  <si>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</si>
  <si>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</si>
  <si>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</si>
  <si>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</si>
  <si>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</si>
  <si>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</si>
  <si>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</si>
  <si>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</si>
  <si>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</si>
  <si>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</si>
  <si>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</si>
  <si>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</si>
  <si>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</si>
  <si>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</si>
  <si>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</si>
  <si>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</si>
  <si>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</si>
  <si>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</si>
  <si>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</si>
  <si>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</si>
  <si>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</si>
  <si>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</si>
  <si>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</si>
  <si>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</si>
  <si>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</si>
  <si>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</si>
  <si>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</si>
  <si>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</si>
  <si>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</si>
  <si>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</si>
  <si>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</si>
  <si>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</si>
  <si>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</si>
  <si>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</si>
  <si>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</si>
  <si>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</si>
  <si>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</si>
  <si>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</si>
  <si>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</si>
  <si>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</si>
  <si>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</si>
  <si>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</si>
  <si>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</si>
  <si>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</si>
  <si>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</si>
  <si>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</si>
  <si>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</si>
  <si>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</si>
  <si>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</si>
  <si>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</si>
  <si>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</si>
  <si>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</si>
  <si>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</si>
  <si>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</si>
  <si>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</si>
  <si>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</si>
  <si>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</si>
  <si>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</si>
  <si>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</si>
  <si>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</si>
  <si>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</si>
  <si>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</si>
  <si>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</si>
  <si>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</si>
  <si>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</si>
  <si>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</si>
  <si>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</si>
  <si>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</si>
  <si>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</si>
  <si>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</si>
  <si>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</si>
  <si>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</si>
  <si>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</si>
  <si>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</si>
  <si>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</si>
  <si>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</si>
  <si>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</si>
  <si>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</si>
  <si>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</si>
  <si>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</si>
  <si>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</si>
  <si>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</si>
  <si>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</si>
  <si>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</si>
  <si>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</si>
  <si>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</si>
  <si>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</si>
  <si>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</si>
  <si>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</si>
  <si>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</si>
  <si>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</si>
  <si>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</si>
  <si>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</si>
  <si>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</si>
  <si>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</si>
  <si>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</si>
  <si>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</si>
  <si>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</si>
  <si>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</si>
  <si>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</si>
  <si>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</si>
  <si>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</si>
  <si>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</si>
  <si>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</si>
  <si>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</si>
  <si>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</si>
  <si>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</si>
  <si>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</si>
  <si>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</si>
  <si>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</si>
  <si>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</si>
  <si>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</si>
  <si>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</si>
  <si>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</si>
  <si>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</si>
  <si>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</si>
  <si>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</si>
  <si>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</si>
  <si>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</si>
  <si>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</si>
  <si>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</si>
  <si>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</si>
  <si>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</si>
  <si>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</si>
  <si>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</si>
  <si>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</si>
  <si>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</si>
  <si>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</si>
  <si>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</si>
  <si>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</si>
  <si>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</si>
  <si>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</si>
  <si>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</si>
  <si>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</si>
  <si>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</si>
  <si>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</si>
  <si>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</si>
  <si>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</si>
  <si>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</si>
  <si>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</si>
  <si>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</si>
  <si>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</si>
  <si>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</si>
  <si>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</si>
  <si>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</si>
  <si>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</si>
  <si>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</si>
  <si>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</si>
  <si>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</si>
  <si>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</si>
  <si>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</si>
  <si>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</si>
  <si>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</si>
  <si>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</si>
  <si>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</si>
  <si>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</si>
  <si>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</si>
  <si>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</si>
  <si>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</si>
  <si>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</si>
  <si>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</si>
  <si>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</si>
  <si>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</si>
  <si>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</si>
  <si>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</si>
  <si>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</si>
  <si>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</si>
  <si>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</si>
  <si>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</si>
  <si>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</si>
  <si>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</si>
  <si>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</si>
  <si>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</si>
  <si>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</si>
  <si>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</si>
  <si>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</si>
  <si>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</si>
  <si>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</si>
  <si>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</si>
  <si>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</si>
  <si>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</si>
  <si>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</si>
  <si>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</si>
  <si>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</si>
  <si>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</si>
  <si>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</si>
  <si>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</si>
  <si>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</si>
  <si>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</si>
  <si>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</si>
  <si>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</si>
  <si>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</si>
  <si>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</si>
  <si>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</si>
  <si>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</si>
  <si>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</si>
  <si>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</si>
  <si>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</si>
  <si>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</si>
  <si>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</si>
  <si>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</si>
  <si>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</si>
  <si>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</si>
  <si>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</si>
  <si>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</si>
  <si>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</si>
  <si>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</si>
  <si>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</si>
  <si>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</si>
  <si>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</si>
  <si>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</si>
  <si>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</si>
  <si>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</si>
  <si>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</si>
  <si>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</si>
  <si>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</si>
  <si>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</si>
  <si>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</si>
  <si>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</si>
  <si>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</si>
  <si>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</si>
  <si>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</si>
  <si>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</si>
  <si>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</si>
  <si>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</si>
  <si>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</si>
  <si>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</si>
  <si>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</si>
  <si>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</si>
  <si>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</si>
  <si>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</si>
  <si>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</si>
  <si>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</si>
  <si>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</si>
  <si>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</si>
  <si>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</si>
  <si>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</si>
  <si>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</si>
  <si>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</si>
  <si>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</si>
  <si>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</si>
  <si>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</si>
  <si>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</si>
  <si>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</si>
  <si>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</si>
  <si>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</si>
  <si>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</si>
  <si>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</si>
  <si>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</si>
  <si>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</si>
  <si>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</si>
  <si>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</si>
  <si>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</si>
  <si>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</si>
  <si>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</si>
  <si>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</si>
  <si>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</si>
  <si>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</si>
  <si>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</si>
  <si>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</si>
  <si>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</si>
  <si>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</si>
  <si>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</si>
  <si>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</si>
  <si>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</si>
  <si>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</si>
  <si>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</si>
  <si>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</si>
  <si>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</si>
  <si>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</si>
  <si>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</si>
  <si>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</si>
  <si>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</si>
  <si>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</si>
  <si>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</si>
  <si>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</si>
  <si>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</si>
  <si>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</si>
  <si>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</si>
  <si>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</si>
  <si>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</si>
  <si>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</si>
  <si>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</si>
  <si>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</si>
  <si>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</si>
  <si>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</si>
  <si>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</si>
  <si>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</si>
  <si>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</si>
  <si>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</si>
  <si>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</si>
  <si>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</si>
  <si>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</si>
  <si>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</si>
  <si>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</si>
  <si>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</si>
  <si>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</si>
  <si>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</si>
  <si>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</si>
  <si>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</si>
  <si>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</si>
  <si>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</si>
  <si>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</si>
  <si>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</si>
  <si>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</si>
  <si>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</si>
  <si>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</si>
  <si>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</si>
  <si>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</si>
  <si>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</si>
  <si>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</si>
  <si>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</si>
  <si>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</si>
  <si>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</si>
  <si>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</si>
  <si>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</si>
  <si>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</si>
  <si>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</si>
  <si>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</si>
  <si>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</si>
  <si>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</si>
  <si>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</si>
  <si>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</si>
  <si>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</si>
  <si>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</si>
  <si>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</si>
  <si>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</si>
  <si>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</si>
  <si>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</si>
  <si>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</si>
  <si>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</si>
  <si>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</si>
  <si>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</si>
  <si>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</si>
  <si>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</si>
  <si>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</si>
  <si>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</si>
  <si>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</si>
  <si>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</si>
  <si>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</si>
  <si>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</si>
  <si>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</si>
  <si>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</si>
  <si>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</si>
  <si>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</si>
  <si>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</si>
  <si>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</si>
  <si>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</si>
  <si>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</si>
  <si>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</si>
  <si>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</si>
  <si>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</si>
  <si>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</si>
  <si>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</si>
  <si>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</si>
  <si>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</si>
  <si>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</si>
  <si>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</si>
  <si>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</si>
  <si>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</si>
  <si>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</si>
  <si>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</si>
  <si>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</si>
  <si>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</si>
  <si>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</si>
  <si>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</si>
  <si>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</si>
  <si>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</si>
  <si>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</si>
  <si>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</si>
  <si>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</si>
  <si>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</si>
  <si>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</si>
  <si>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</si>
  <si>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</si>
  <si>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</si>
  <si>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</si>
  <si>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</si>
  <si>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</si>
  <si>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</si>
  <si>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</si>
  <si>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</si>
  <si>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</si>
  <si>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</si>
  <si>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</si>
  <si>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</si>
  <si>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</si>
  <si>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</si>
  <si>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</si>
  <si>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</si>
  <si>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</si>
  <si>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</si>
  <si>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</si>
  <si>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</si>
  <si>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</si>
  <si>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</si>
  <si>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</si>
  <si>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</si>
  <si>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</si>
  <si>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</si>
  <si>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</si>
  <si>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</si>
  <si>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</si>
  <si>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</si>
  <si>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</si>
  <si>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</si>
  <si>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</si>
  <si>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</si>
  <si>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</si>
  <si>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</si>
  <si>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</si>
  <si>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</si>
  <si>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</si>
  <si>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</si>
  <si>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</si>
  <si>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</si>
  <si>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</si>
  <si>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</si>
  <si>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</si>
  <si>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</si>
  <si>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</si>
  <si>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</si>
  <si>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</si>
  <si>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</si>
  <si>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</si>
  <si>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</si>
  <si>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</si>
  <si>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</si>
  <si>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</si>
  <si>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</si>
  <si>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</si>
  <si>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</si>
  <si>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</si>
  <si>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</si>
  <si>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</si>
  <si>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</si>
  <si>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</si>
  <si>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</si>
  <si>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</si>
  <si>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</si>
  <si>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</si>
  <si>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</si>
  <si>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</si>
  <si>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</si>
  <si>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</si>
  <si>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</si>
  <si>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</si>
  <si>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</si>
  <si>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</si>
  <si>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</si>
  <si>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</si>
  <si>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</si>
  <si>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</si>
  <si>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</si>
  <si>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</si>
  <si>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</si>
  <si>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</si>
  <si>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</si>
  <si>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</si>
  <si>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</si>
  <si>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</si>
  <si>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</si>
  <si>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</si>
  <si>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</si>
  <si>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</si>
  <si>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</si>
  <si>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</si>
  <si>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</si>
  <si>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</si>
  <si>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</si>
  <si>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</si>
  <si>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</si>
  <si>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</si>
  <si>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</si>
  <si>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</si>
  <si>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</si>
  <si>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</si>
  <si>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</si>
  <si>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</si>
  <si>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</si>
  <si>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</si>
  <si>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</si>
  <si>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</si>
  <si>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</si>
  <si>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</si>
  <si>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</si>
  <si>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</si>
  <si>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</si>
  <si>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</si>
  <si>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</si>
  <si>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</si>
  <si>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</si>
  <si>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</si>
  <si>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</si>
  <si>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</si>
  <si>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</si>
  <si>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</si>
  <si>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</si>
  <si>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</si>
  <si>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</si>
  <si>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</si>
  <si>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</si>
  <si>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</si>
  <si>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</si>
  <si>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</si>
  <si>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</si>
  <si>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</si>
  <si>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</si>
  <si>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</si>
  <si>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</si>
  <si>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</si>
  <si>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</si>
  <si>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</si>
  <si>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</si>
  <si>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</si>
  <si>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</si>
  <si>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</si>
  <si>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</si>
  <si>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</si>
  <si>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</si>
  <si>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</si>
  <si>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</si>
  <si>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</si>
  <si>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</si>
  <si>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</si>
  <si>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</si>
  <si>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</si>
  <si>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</si>
  <si>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</si>
  <si>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</si>
  <si>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</si>
  <si>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</si>
  <si>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</si>
  <si>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</si>
  <si>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</si>
  <si>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</si>
  <si>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</si>
  <si>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</si>
  <si>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</si>
  <si>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</si>
  <si>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</si>
  <si>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</si>
  <si>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</si>
  <si>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</si>
  <si>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</si>
  <si>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</si>
  <si>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</si>
  <si>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</si>
  <si>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</si>
  <si>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</si>
  <si>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</si>
  <si>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</si>
  <si>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</si>
  <si>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</si>
  <si>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</si>
  <si>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</si>
  <si>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</si>
  <si>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</si>
  <si>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</si>
  <si>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</si>
  <si>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</si>
  <si>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</si>
  <si>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</si>
  <si>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</si>
  <si>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</si>
  <si>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</si>
  <si>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</si>
  <si>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</si>
  <si>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</si>
  <si>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</si>
  <si>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</si>
  <si>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</si>
  <si>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</si>
  <si>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</si>
  <si>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</si>
  <si>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</si>
  <si>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</si>
  <si>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</si>
  <si>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</si>
  <si>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</si>
  <si>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</si>
  <si>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</si>
  <si>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</si>
  <si>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</si>
  <si>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</si>
  <si>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</si>
  <si>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</si>
  <si>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</si>
  <si>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</si>
  <si>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</si>
  <si>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</si>
  <si>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</si>
  <si>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</si>
  <si>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</si>
  <si>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</si>
  <si>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</si>
  <si>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</si>
  <si>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</si>
  <si>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</si>
  <si>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</si>
  <si>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</si>
  <si>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</si>
  <si>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</si>
  <si>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</si>
  <si>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</si>
  <si>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</si>
  <si>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</si>
  <si>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</si>
  <si>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</si>
  <si>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</si>
  <si>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</si>
  <si>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</si>
  <si>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</si>
  <si>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</si>
  <si>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</si>
  <si>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</si>
  <si>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</si>
  <si>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</si>
  <si>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</si>
  <si>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</si>
  <si>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</si>
  <si>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</si>
  <si>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</si>
  <si>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</si>
  <si>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</si>
  <si>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</si>
  <si>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</si>
  <si>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</si>
  <si>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</si>
  <si>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</si>
  <si>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</si>
  <si>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</si>
  <si>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</si>
  <si>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</si>
  <si>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</si>
  <si>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</si>
  <si>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</si>
  <si>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</si>
  <si>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</si>
  <si>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</si>
  <si>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</si>
  <si>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</si>
  <si>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</si>
  <si>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</si>
  <si>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</si>
  <si>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</si>
  <si>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</si>
  <si>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</si>
  <si>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</si>
  <si>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</si>
  <si>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</si>
  <si>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</si>
  <si>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</si>
  <si>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</si>
  <si>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</si>
  <si>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</si>
  <si>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</si>
  <si>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</si>
  <si>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</si>
  <si>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</si>
  <si>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</si>
  <si>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</si>
  <si>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</si>
  <si>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</si>
  <si>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</si>
  <si>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</si>
  <si>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</si>
  <si>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</si>
  <si>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</si>
  <si>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</si>
  <si>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</si>
  <si>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</si>
  <si>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</si>
  <si>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</si>
  <si>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</si>
  <si>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</si>
  <si>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</si>
  <si>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</si>
  <si>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</si>
  <si>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</si>
  <si>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</si>
  <si>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</si>
  <si>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</si>
  <si>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</si>
  <si>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</si>
  <si>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</si>
  <si>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</si>
  <si>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</si>
  <si>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</si>
  <si>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</si>
  <si>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</si>
  <si>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</si>
  <si>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</si>
  <si>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</si>
  <si>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</si>
  <si>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</si>
  <si>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</si>
  <si>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</si>
  <si>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</si>
  <si>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</si>
  <si>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</si>
  <si>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</si>
  <si>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</si>
  <si>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</si>
  <si>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</si>
  <si>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</si>
  <si>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</si>
  <si>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</si>
  <si>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</si>
  <si>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</si>
  <si>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</si>
  <si>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</si>
  <si>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</si>
  <si>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</si>
  <si>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</si>
  <si>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</si>
  <si>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</si>
  <si>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</si>
  <si>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</si>
  <si>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</si>
  <si>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</si>
  <si>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</si>
  <si>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</si>
  <si>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</si>
  <si>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</si>
  <si>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</si>
  <si>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</si>
  <si>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</si>
  <si>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</si>
  <si>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</si>
  <si>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</si>
  <si>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</si>
  <si>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</si>
  <si>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</si>
  <si>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</si>
  <si>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</si>
  <si>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</si>
  <si>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</si>
  <si>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</si>
  <si>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</si>
  <si>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</si>
  <si>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</si>
  <si>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</si>
  <si>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</si>
  <si>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</si>
  <si>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</si>
  <si>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</si>
  <si>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</si>
  <si>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</si>
  <si>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</si>
  <si>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</si>
  <si>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</si>
  <si>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</si>
  <si>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</si>
  <si>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</si>
  <si>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</si>
  <si>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</si>
  <si>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</si>
  <si>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</si>
  <si>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</si>
  <si>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</si>
  <si>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</si>
  <si>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</si>
  <si>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</si>
  <si>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</si>
  <si>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</si>
  <si>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</si>
  <si>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</si>
  <si>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</si>
  <si>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</si>
  <si>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</si>
  <si>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</si>
  <si>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</si>
  <si>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</si>
  <si>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</si>
  <si>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</si>
  <si>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</si>
  <si>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</si>
  <si>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</si>
  <si>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</si>
  <si>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</si>
  <si>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</si>
  <si>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</si>
  <si>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</si>
  <si>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</si>
  <si>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</si>
  <si>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</si>
  <si>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</si>
  <si>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</si>
  <si>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</si>
  <si>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</si>
  <si>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</si>
  <si>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</si>
  <si>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</si>
  <si>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</si>
  <si>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</si>
  <si>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</si>
  <si>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</si>
  <si>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</si>
  <si>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</si>
  <si>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</si>
  <si>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</si>
  <si>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</si>
  <si>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</si>
  <si>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</si>
  <si>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</si>
  <si>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</si>
  <si>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</si>
  <si>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</si>
  <si>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</si>
  <si>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</si>
  <si>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</si>
  <si>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</si>
  <si>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</si>
  <si>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</si>
  <si>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</si>
  <si>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</si>
  <si>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</si>
  <si>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</si>
  <si>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</si>
  <si>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</si>
  <si>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</si>
  <si>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</si>
  <si>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</si>
  <si>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</si>
  <si>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</si>
  <si>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</si>
  <si>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</si>
  <si>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</si>
  <si>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</si>
  <si>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</si>
  <si>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</si>
  <si>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</si>
  <si>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</si>
  <si>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</si>
  <si>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</si>
  <si>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</si>
  <si>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</si>
  <si>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</si>
  <si>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</si>
  <si>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</si>
  <si>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</si>
  <si>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</si>
  <si>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</si>
  <si>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</si>
  <si>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</si>
  <si>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</si>
  <si>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</si>
  <si>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</si>
  <si>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</si>
  <si>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</si>
  <si>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</si>
  <si>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</si>
  <si>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</si>
  <si>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</si>
  <si>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</si>
  <si>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</si>
  <si>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</si>
  <si>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</si>
  <si>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</si>
  <si>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</si>
  <si>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</si>
  <si>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</si>
  <si>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</si>
  <si>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</si>
  <si>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</si>
  <si>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</si>
  <si>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</si>
  <si>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</si>
  <si>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</si>
  <si>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</si>
  <si>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</si>
  <si>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</si>
  <si>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</si>
  <si>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</si>
  <si>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</si>
  <si>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</si>
  <si>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</si>
  <si>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</si>
  <si>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</si>
  <si>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</si>
  <si>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</si>
  <si>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</si>
  <si>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</si>
  <si>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</si>
  <si>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</si>
  <si>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</si>
  <si>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</si>
  <si>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</si>
  <si>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</si>
  <si>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</si>
  <si>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</si>
  <si>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</si>
  <si>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</si>
  <si>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</si>
  <si>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</si>
  <si>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</si>
  <si>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</si>
  <si>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</si>
  <si>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</si>
  <si>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</si>
  <si>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</si>
  <si>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</si>
  <si>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</si>
  <si>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</si>
  <si>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</si>
  <si>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</si>
  <si>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</si>
  <si>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</si>
  <si>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</si>
  <si>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</si>
  <si>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</si>
  <si>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</si>
  <si>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</si>
  <si>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</si>
  <si>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</si>
  <si>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</si>
  <si>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</si>
  <si>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</si>
  <si>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</si>
  <si>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</si>
  <si>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</si>
  <si>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</si>
  <si>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</si>
  <si>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</si>
  <si>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</si>
  <si>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</si>
  <si>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</si>
  <si>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</si>
  <si>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</si>
  <si>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</si>
  <si>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</si>
  <si>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</si>
  <si>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</si>
  <si>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</si>
  <si>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</si>
  <si>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</si>
  <si>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</si>
  <si>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</si>
  <si>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</si>
  <si>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</si>
  <si>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</si>
  <si>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</si>
  <si>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</si>
  <si>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</si>
  <si>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</si>
  <si>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</si>
  <si>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</si>
  <si>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</si>
  <si>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</si>
  <si>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</si>
  <si>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</si>
  <si>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</si>
  <si>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</si>
  <si>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</si>
  <si>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</si>
  <si>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</si>
  <si>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</si>
  <si>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</si>
  <si>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</si>
  <si>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</si>
  <si>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</si>
  <si>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</si>
  <si>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</si>
  <si>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</si>
  <si>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</si>
  <si>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</si>
  <si>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</si>
  <si>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</si>
  <si>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</si>
  <si>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</si>
  <si>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</si>
  <si>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</si>
  <si>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</si>
  <si>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</si>
  <si>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</si>
  <si>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</si>
  <si>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</si>
  <si>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</si>
  <si>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</si>
  <si>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</si>
  <si>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</si>
  <si>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</si>
  <si>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</si>
  <si>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</si>
  <si>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</si>
  <si>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</si>
  <si>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</si>
  <si>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</si>
  <si>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</si>
  <si>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</si>
  <si>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</si>
  <si>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</si>
  <si>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</si>
  <si>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</si>
  <si>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</si>
  <si>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</si>
  <si>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</si>
  <si>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</si>
  <si>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</si>
  <si>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</si>
  <si>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</si>
  <si>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</si>
  <si>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</si>
  <si>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</si>
  <si>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</si>
  <si>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</si>
  <si>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</si>
  <si>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</si>
  <si>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</si>
  <si>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</si>
  <si>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</si>
  <si>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</si>
  <si>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</si>
  <si>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</si>
  <si>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</si>
  <si>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</si>
  <si>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</si>
  <si>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</si>
  <si>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</si>
  <si>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</si>
  <si>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</si>
  <si>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</si>
  <si>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</si>
  <si>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</si>
  <si>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</si>
  <si>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</si>
  <si>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</si>
  <si>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</si>
  <si>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</si>
  <si>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</si>
  <si>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</si>
  <si>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</si>
  <si>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</si>
  <si>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</si>
  <si>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</si>
  <si>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</si>
  <si>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</si>
  <si>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</si>
  <si>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</si>
  <si>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</si>
  <si>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</si>
  <si>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</si>
  <si>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</si>
  <si>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</si>
  <si>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</si>
  <si>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</si>
  <si>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</si>
  <si>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</si>
  <si>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</si>
  <si>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</si>
  <si>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</si>
  <si>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</si>
  <si>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</si>
  <si>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</si>
  <si>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</si>
  <si>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</si>
  <si>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</si>
  <si>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</si>
  <si>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</si>
  <si>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</si>
  <si>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</si>
  <si>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</si>
  <si>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</si>
  <si>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</si>
  <si>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</si>
  <si>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</si>
  <si>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</si>
  <si>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</si>
  <si>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</si>
  <si>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</si>
  <si>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</si>
  <si>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</si>
  <si>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</si>
  <si>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</si>
  <si>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</si>
  <si>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</si>
  <si>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</si>
  <si>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</si>
  <si>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</si>
  <si>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</si>
  <si>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</si>
  <si>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</si>
  <si>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</si>
  <si>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</si>
  <si>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</si>
  <si>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</si>
  <si>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</si>
  <si>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</si>
  <si>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</si>
  <si>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</si>
  <si>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</si>
  <si>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</si>
  <si>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</si>
  <si>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</si>
  <si>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</si>
  <si>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</si>
  <si>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</si>
  <si>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</si>
  <si>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</si>
  <si>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</si>
  <si>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</si>
  <si>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</si>
  <si>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</si>
  <si>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</si>
  <si>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</si>
  <si>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</si>
  <si>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</si>
  <si>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</si>
  <si>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</si>
  <si>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</si>
  <si>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</si>
  <si>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</si>
  <si>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</si>
  <si>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</si>
  <si>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</si>
  <si>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</si>
  <si>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</si>
  <si>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</si>
  <si>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</si>
  <si>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</si>
  <si>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</si>
  <si>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</si>
  <si>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</si>
  <si>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</si>
  <si>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</si>
  <si>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</si>
  <si>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</si>
  <si>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</si>
  <si>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</si>
  <si>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</si>
  <si>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</si>
  <si>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</si>
  <si>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</si>
  <si>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</si>
  <si>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</si>
  <si>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</si>
  <si>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</si>
  <si>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</si>
  <si>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</si>
  <si>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</si>
  <si>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</si>
  <si>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</si>
  <si>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</si>
  <si>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</si>
  <si>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</si>
  <si>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</si>
  <si>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</si>
  <si>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</si>
  <si>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</si>
  <si>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</si>
  <si>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</si>
  <si>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</si>
  <si>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</si>
  <si>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</si>
  <si>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</si>
  <si>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</si>
  <si>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</si>
  <si>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</si>
  <si>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</si>
  <si>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</si>
  <si>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</si>
  <si>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</si>
  <si>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</si>
  <si>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</si>
  <si>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</si>
  <si>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</si>
  <si>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</si>
  <si>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</si>
  <si>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</si>
  <si>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</si>
  <si>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</si>
  <si>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</si>
  <si>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</si>
  <si>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</si>
  <si>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</si>
  <si>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</si>
  <si>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</si>
  <si>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</si>
  <si>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</si>
  <si>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</si>
  <si>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</si>
  <si>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</si>
  <si>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</si>
  <si>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</si>
  <si>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</si>
  <si>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</si>
  <si>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</si>
  <si>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</si>
  <si>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</si>
  <si>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</si>
  <si>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</si>
  <si>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</si>
  <si>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</si>
  <si>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</si>
  <si>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</si>
  <si>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</si>
  <si>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</si>
  <si>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</si>
  <si>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</si>
  <si>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</si>
  <si>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</si>
  <si>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</si>
  <si>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</si>
  <si>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</si>
  <si>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</si>
  <si>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</si>
  <si>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</si>
  <si>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</si>
  <si>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</si>
  <si>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</si>
  <si>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</si>
  <si>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</si>
  <si>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</si>
  <si>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</si>
  <si>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</si>
  <si>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</si>
  <si>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</si>
  <si>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</si>
  <si>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</si>
  <si>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</si>
  <si>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</si>
  <si>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</si>
  <si>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</si>
  <si>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</si>
  <si>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</si>
  <si>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</si>
  <si>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</si>
  <si>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</si>
  <si>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</si>
  <si>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</si>
  <si>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</si>
  <si>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</si>
  <si>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</si>
  <si>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</si>
  <si>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</si>
  <si>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</si>
  <si>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</si>
  <si>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</si>
  <si>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</si>
  <si>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</si>
  <si>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</si>
  <si>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</si>
  <si>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</si>
  <si>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</si>
  <si>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</si>
  <si>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</si>
  <si>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</si>
  <si>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</si>
  <si>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</si>
  <si>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</si>
  <si>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</si>
  <si>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</si>
  <si>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</si>
  <si>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</si>
  <si>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</si>
  <si>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</si>
  <si>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</si>
  <si>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</si>
  <si>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</si>
  <si>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</si>
  <si>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</si>
  <si>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</si>
  <si>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</si>
  <si>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</si>
  <si>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</si>
  <si>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</si>
  <si>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</si>
  <si>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</si>
  <si>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</si>
  <si>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</si>
  <si>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</si>
  <si>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</si>
  <si>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</si>
  <si>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</si>
  <si>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</si>
  <si>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</si>
  <si>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</si>
  <si>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</si>
  <si>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</si>
  <si>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</si>
  <si>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</si>
  <si>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</si>
  <si>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</si>
  <si>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</si>
  <si>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</si>
  <si>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</si>
  <si>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</si>
  <si>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</si>
  <si>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</si>
  <si>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</si>
  <si>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</si>
  <si>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</si>
  <si>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</si>
  <si>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</si>
  <si>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</si>
  <si>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</si>
  <si>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</si>
  <si>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</si>
  <si>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</si>
  <si>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</si>
  <si>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</si>
  <si>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</si>
  <si>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</si>
  <si>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</si>
  <si>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</si>
  <si>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</si>
  <si>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</si>
  <si>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</si>
  <si>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</si>
  <si>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</si>
  <si>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</si>
  <si>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</si>
  <si>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</si>
  <si>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</si>
  <si>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</si>
  <si>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</si>
  <si>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</si>
  <si>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</si>
  <si>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</si>
  <si>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</si>
  <si>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</si>
  <si>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</si>
  <si>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</si>
  <si>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</si>
  <si>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</si>
  <si>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</si>
  <si>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</si>
  <si>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</si>
  <si>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</si>
  <si>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</si>
  <si>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</si>
  <si>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</si>
  <si>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</si>
  <si>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</si>
  <si>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</si>
  <si>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</si>
  <si>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</si>
  <si>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</si>
  <si>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</si>
  <si>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</si>
  <si>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</si>
  <si>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</si>
  <si>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</si>
  <si>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</si>
  <si>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</si>
  <si>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</si>
  <si>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</si>
  <si>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</si>
  <si>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</si>
  <si>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</si>
  <si>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</si>
  <si>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</si>
  <si>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</si>
  <si>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</si>
  <si>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</si>
  <si>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</si>
  <si>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</si>
  <si>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</si>
  <si>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</si>
  <si>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</si>
  <si>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</si>
  <si>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</si>
  <si>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</si>
  <si>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</si>
  <si>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</si>
  <si>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</si>
  <si>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</si>
  <si>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</si>
  <si>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</si>
  <si>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</si>
  <si>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</si>
  <si>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</si>
  <si>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</si>
  <si>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</si>
  <si>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</si>
  <si>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</si>
  <si>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</si>
  <si>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</si>
  <si>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</si>
  <si>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</si>
  <si>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</si>
  <si>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</si>
  <si>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</si>
  <si>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</si>
  <si>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</si>
  <si>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</si>
  <si>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</si>
  <si>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</si>
  <si>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</si>
  <si>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</si>
  <si>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</si>
  <si>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</si>
  <si>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</si>
  <si>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</si>
  <si>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</si>
  <si>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</si>
  <si>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</si>
  <si>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</si>
  <si>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</si>
  <si>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</si>
  <si>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</si>
  <si>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</si>
  <si>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</si>
  <si>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</si>
  <si>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</si>
  <si>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</si>
  <si>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</si>
  <si>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</si>
  <si>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</si>
  <si>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</si>
  <si>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</si>
  <si>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</si>
  <si>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</si>
  <si>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</si>
  <si>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</si>
  <si>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</si>
  <si>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</si>
  <si>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</si>
  <si>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</si>
  <si>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</si>
  <si>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</si>
  <si>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</si>
  <si>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</si>
  <si>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</si>
  <si>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</si>
  <si>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</si>
  <si>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</si>
  <si>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</si>
  <si>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</si>
  <si>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</si>
  <si>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</si>
  <si>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</si>
  <si>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</si>
  <si>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</si>
  <si>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</si>
  <si>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</si>
  <si>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</si>
  <si>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</si>
  <si>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</si>
  <si>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</si>
  <si>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</si>
  <si>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</si>
  <si>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</si>
  <si>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</si>
  <si>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</si>
  <si>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</si>
  <si>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</si>
  <si>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</si>
  <si>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</si>
  <si>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</si>
  <si>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</si>
  <si>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</si>
  <si>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</si>
  <si>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</si>
  <si>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</si>
  <si>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</si>
  <si>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</si>
  <si>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</si>
  <si>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</si>
  <si>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</si>
  <si>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</si>
  <si>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</si>
  <si>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</si>
  <si>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</si>
  <si>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</si>
  <si>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</si>
  <si>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</si>
  <si>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</si>
  <si>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</si>
  <si>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</si>
  <si>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</si>
  <si>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</si>
  <si>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</si>
  <si>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</si>
  <si>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</si>
  <si>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</si>
  <si>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</si>
  <si>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</si>
  <si>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</si>
  <si>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</si>
  <si>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</si>
  <si>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</si>
  <si>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</si>
  <si>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</si>
  <si>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</si>
  <si>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</si>
  <si>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</si>
  <si>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</si>
  <si>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</si>
  <si>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</si>
  <si>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</si>
  <si>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</si>
  <si>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</si>
  <si>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</si>
  <si>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</si>
  <si>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</si>
  <si>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</si>
  <si>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</si>
  <si>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</si>
  <si>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</si>
  <si>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</si>
  <si>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</si>
  <si>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</si>
  <si>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</si>
  <si>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</si>
  <si>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</si>
  <si>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</si>
  <si>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</si>
  <si>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</si>
  <si>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</si>
  <si>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</si>
  <si>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</si>
  <si>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</si>
  <si>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</si>
  <si>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</si>
  <si>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</si>
  <si>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</si>
  <si>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</si>
  <si>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</si>
  <si>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</si>
  <si>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</si>
  <si>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</si>
  <si>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</si>
  <si>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</si>
  <si>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</si>
  <si>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</si>
  <si>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</si>
  <si>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</si>
  <si>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</si>
  <si>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</si>
  <si>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</si>
  <si>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</si>
  <si>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</si>
  <si>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</si>
  <si>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</si>
  <si>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</si>
  <si>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</si>
  <si>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</si>
  <si>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</si>
  <si>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</si>
  <si>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</si>
  <si>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</si>
  <si>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</si>
  <si>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</si>
  <si>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</si>
  <si>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</si>
  <si>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</si>
  <si>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</si>
  <si>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</si>
  <si>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</si>
  <si>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</si>
  <si>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</si>
  <si>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</si>
  <si>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</si>
  <si>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</si>
  <si>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</si>
  <si>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</si>
  <si>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</si>
  <si>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</si>
  <si>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</si>
  <si>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</si>
  <si>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</si>
  <si>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</si>
  <si>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</si>
  <si>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</si>
  <si>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</si>
  <si>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</si>
  <si>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</si>
  <si>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</si>
  <si>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</si>
  <si>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</si>
  <si>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</si>
  <si>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</si>
  <si>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</si>
  <si>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</si>
  <si>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</si>
  <si>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</si>
  <si>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</si>
  <si>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</si>
  <si>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</si>
  <si>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</si>
  <si>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</si>
  <si>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</si>
  <si>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</si>
  <si>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</si>
  <si>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</si>
  <si>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</si>
  <si>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</si>
  <si>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</si>
  <si>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</si>
  <si>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</si>
  <si>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</si>
  <si>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</si>
  <si>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</si>
  <si>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</si>
  <si>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</si>
  <si>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</si>
  <si>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</si>
  <si>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</si>
  <si>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</si>
  <si>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</si>
  <si>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</si>
  <si>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</si>
  <si>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</si>
  <si>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</si>
  <si>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</si>
  <si>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</si>
  <si>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</si>
  <si>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</si>
  <si>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</si>
  <si>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</si>
  <si>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</si>
  <si>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</si>
  <si>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</si>
  <si>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</si>
  <si>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</si>
  <si>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</si>
  <si>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</si>
  <si>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</si>
  <si>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</si>
  <si>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</si>
  <si>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</si>
  <si>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</si>
  <si>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</si>
  <si>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</si>
  <si>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</si>
  <si>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</si>
  <si>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</si>
  <si>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</si>
  <si>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</si>
  <si>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</si>
  <si>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</si>
  <si>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</si>
  <si>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</si>
  <si>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</si>
  <si>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</si>
  <si>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</si>
  <si>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</si>
  <si>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</si>
  <si>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</si>
  <si>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</si>
  <si>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</si>
  <si>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</si>
  <si>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</si>
  <si>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</si>
  <si>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</si>
  <si>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</si>
  <si>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</si>
  <si>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</si>
  <si>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</si>
  <si>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</si>
  <si>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</si>
  <si>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</si>
  <si>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</si>
  <si>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</si>
  <si>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</si>
  <si>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</si>
  <si>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</si>
  <si>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</si>
  <si>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</si>
  <si>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</si>
  <si>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</si>
  <si>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</si>
  <si>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</si>
  <si>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</si>
  <si>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</si>
  <si>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</si>
  <si>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</si>
  <si>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</si>
  <si>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</si>
  <si>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</si>
  <si>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</si>
  <si>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</si>
  <si>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</si>
  <si>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</si>
  <si>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</si>
  <si>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</si>
  <si>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</si>
  <si>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</si>
  <si>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</si>
  <si>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</si>
  <si>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</si>
  <si>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</si>
  <si>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</si>
  <si>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</si>
  <si>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</si>
  <si>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</si>
  <si>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</si>
  <si>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</si>
  <si>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</si>
  <si>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</si>
  <si>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</si>
  <si>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</si>
  <si>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</si>
  <si>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</si>
  <si>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</si>
  <si>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</si>
  <si>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</si>
  <si>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</si>
  <si>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</si>
  <si>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</si>
  <si>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</si>
  <si>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</si>
  <si>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</si>
  <si>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</si>
  <si>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</si>
  <si>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</si>
  <si>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</si>
  <si>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</si>
  <si>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</si>
  <si>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</si>
  <si>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</si>
  <si>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</si>
  <si>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</si>
  <si>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</si>
  <si>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</si>
  <si>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</si>
  <si>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</si>
  <si>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</si>
  <si>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</si>
  <si>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</si>
  <si>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</si>
  <si>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</si>
  <si>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</si>
  <si>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</si>
  <si>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</si>
  <si>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</si>
  <si>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</si>
  <si>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</si>
  <si>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</si>
  <si>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</si>
  <si>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</si>
  <si>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</si>
  <si>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</si>
  <si>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</si>
  <si>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</si>
  <si>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</si>
  <si>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</si>
  <si>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</si>
  <si>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</si>
  <si>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</si>
  <si>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</si>
  <si>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</si>
  <si>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</si>
  <si>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</si>
  <si>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</si>
  <si>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</si>
  <si>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</si>
  <si>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</si>
  <si>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</si>
  <si>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</si>
  <si>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</si>
  <si>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</si>
  <si>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</si>
  <si>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</si>
  <si>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</si>
  <si>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</si>
  <si>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</si>
  <si>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</si>
  <si>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</si>
  <si>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</si>
  <si>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</si>
  <si>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</si>
  <si>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</si>
  <si>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</si>
  <si>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</si>
  <si>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</si>
  <si>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</si>
  <si>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</si>
  <si>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</si>
  <si>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</si>
  <si>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</si>
  <si>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</si>
  <si>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</si>
  <si>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</si>
  <si>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</si>
  <si>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</si>
  <si>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</si>
  <si>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</si>
  <si>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</si>
  <si>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</si>
  <si>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</si>
  <si>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</si>
  <si>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</si>
  <si>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</si>
  <si>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</si>
  <si>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</si>
  <si>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</si>
  <si>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</si>
  <si>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</si>
  <si>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</si>
  <si>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</si>
  <si>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</si>
  <si>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</si>
  <si>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</si>
  <si>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</si>
  <si>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</si>
  <si>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</si>
  <si>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</si>
  <si>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</si>
  <si>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</si>
  <si>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</si>
  <si>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</si>
  <si>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</si>
  <si>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</si>
  <si>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</si>
  <si>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</si>
  <si>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</si>
  <si>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</si>
  <si>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</si>
  <si>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</si>
  <si>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</si>
  <si>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</si>
  <si>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</si>
  <si>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</si>
  <si>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</si>
  <si>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</si>
  <si>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</si>
  <si>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</si>
  <si>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</si>
  <si>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</si>
  <si>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</si>
  <si>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</si>
  <si>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</si>
  <si>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</si>
  <si>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</si>
  <si>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</si>
  <si>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</si>
  <si>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</si>
  <si>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</si>
  <si>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</si>
  <si>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</si>
  <si>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</si>
  <si>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</si>
  <si>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</si>
  <si>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</si>
  <si>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</si>
  <si>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</si>
  <si>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</si>
  <si>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</si>
  <si>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</si>
  <si>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</si>
  <si>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</si>
  <si>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</si>
  <si>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</si>
  <si>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</si>
  <si>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</si>
  <si>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</si>
  <si>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</si>
  <si>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</si>
  <si>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</si>
  <si>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</si>
  <si>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</si>
  <si>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</si>
  <si>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</si>
  <si>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</si>
  <si>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</si>
  <si>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</si>
  <si>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</si>
  <si>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</si>
  <si>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</si>
  <si>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</si>
  <si>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</si>
  <si>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</si>
  <si>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</si>
  <si>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</si>
  <si>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</si>
  <si>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</si>
  <si>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</si>
  <si>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</si>
  <si>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</si>
  <si>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</si>
  <si>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</si>
  <si>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</si>
  <si>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</si>
  <si>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</si>
  <si>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</si>
  <si>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</si>
  <si>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</si>
  <si>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</si>
  <si>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</si>
  <si>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</si>
  <si>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</si>
  <si>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</si>
  <si>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</si>
  <si>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</si>
  <si>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</si>
  <si>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</si>
  <si>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</si>
  <si>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</si>
  <si>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</si>
  <si>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</si>
  <si>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</si>
  <si>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</si>
  <si>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</si>
  <si>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</si>
  <si>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</si>
  <si>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</si>
  <si>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</si>
  <si>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</si>
  <si>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</si>
  <si>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</si>
  <si>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</si>
  <si>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</si>
  <si>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</si>
  <si>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</si>
  <si>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</si>
  <si>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</si>
  <si>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</si>
  <si>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</si>
  <si>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</si>
  <si>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</si>
  <si>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</si>
  <si>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</si>
  <si>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</si>
  <si>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</si>
  <si>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</si>
  <si>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</si>
  <si>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</si>
  <si>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</si>
  <si>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</si>
  <si>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</si>
  <si>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</si>
  <si>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</si>
  <si>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</si>
  <si>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</si>
  <si>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</si>
  <si>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</si>
  <si>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</si>
  <si>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</si>
  <si>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</si>
  <si>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</si>
  <si>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</si>
  <si>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</si>
  <si>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</si>
  <si>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</si>
  <si>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</si>
  <si>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</si>
  <si>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</si>
  <si>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</si>
  <si>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</si>
  <si>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</si>
  <si>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</si>
  <si>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</si>
  <si>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</si>
  <si>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</si>
  <si>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</si>
  <si>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</si>
  <si>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</si>
  <si>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</si>
  <si>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</si>
  <si>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</si>
  <si>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</si>
  <si>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</si>
  <si>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</si>
  <si>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</si>
  <si>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</si>
  <si>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</si>
  <si>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</si>
  <si>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</si>
  <si>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</si>
  <si>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</si>
  <si>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</si>
  <si>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</si>
  <si>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</si>
  <si>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</si>
  <si>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</si>
  <si>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</si>
  <si>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</si>
  <si>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</si>
  <si>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</si>
  <si>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</si>
  <si>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</si>
  <si>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</si>
  <si>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</si>
  <si>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</si>
  <si>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</si>
  <si>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</si>
  <si>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</si>
  <si>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</si>
  <si>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</si>
  <si>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</si>
  <si>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</si>
  <si>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</si>
  <si>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</si>
  <si>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</si>
  <si>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</si>
  <si>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</si>
  <si>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</si>
  <si>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</si>
  <si>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</si>
  <si>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</si>
  <si>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</si>
  <si>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</si>
  <si>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</si>
  <si>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</si>
  <si>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</si>
  <si>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</si>
  <si>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</si>
  <si>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</si>
  <si>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</si>
  <si>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</si>
  <si>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</si>
  <si>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</si>
  <si>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</si>
  <si>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</si>
  <si>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</si>
  <si>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</si>
  <si>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</si>
  <si>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</si>
  <si>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</si>
  <si>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</si>
  <si>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</si>
  <si>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</si>
  <si>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</si>
  <si>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</si>
  <si>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</si>
  <si>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</si>
  <si>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</si>
  <si>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</si>
  <si>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</si>
  <si>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</si>
  <si>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</si>
  <si>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</si>
  <si>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</si>
  <si>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</si>
  <si>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</si>
  <si>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</si>
  <si>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</si>
  <si>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</si>
  <si>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</si>
  <si>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</si>
  <si>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</si>
  <si>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</si>
  <si>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</si>
  <si>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</si>
  <si>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</si>
  <si>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</si>
  <si>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</si>
  <si>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</si>
  <si>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</si>
  <si>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</si>
  <si>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</si>
  <si>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</si>
  <si>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</si>
  <si>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</si>
  <si>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</si>
  <si>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</si>
  <si>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</si>
  <si>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</si>
  <si>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</si>
  <si>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</si>
  <si>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</si>
  <si>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</si>
  <si>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</si>
  <si>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</si>
  <si>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</si>
  <si>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</si>
  <si>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</si>
  <si>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</si>
  <si>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</si>
  <si>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</si>
  <si>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</si>
  <si>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</si>
  <si>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</si>
  <si>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</si>
  <si>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</si>
  <si>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</si>
  <si>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</si>
  <si>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</si>
  <si>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</si>
  <si>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</si>
  <si>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</si>
  <si>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</si>
  <si>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</si>
  <si>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</si>
  <si>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</si>
  <si>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</si>
  <si>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</si>
  <si>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</si>
  <si>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</si>
  <si>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</si>
  <si>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</si>
  <si>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</si>
  <si>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</si>
  <si>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</si>
  <si>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</si>
  <si>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</si>
  <si>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</si>
  <si>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</si>
  <si>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</si>
  <si>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</si>
  <si>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</si>
  <si>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</si>
  <si>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</si>
  <si>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</si>
  <si>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</si>
  <si>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</si>
  <si>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</si>
  <si>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</si>
  <si>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</si>
  <si>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</si>
  <si>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</si>
  <si>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</si>
  <si>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</si>
  <si>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</si>
  <si>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</si>
  <si>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</si>
  <si>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</si>
  <si>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</si>
  <si>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</si>
  <si>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</si>
  <si>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</si>
  <si>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</si>
  <si>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</si>
  <si>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</si>
  <si>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</si>
  <si>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</si>
  <si>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</si>
  <si>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</si>
  <si>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</si>
  <si>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</si>
  <si>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</si>
  <si>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</si>
  <si>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</si>
  <si>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</si>
  <si>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</si>
  <si>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</si>
  <si>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</si>
  <si>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</si>
  <si>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</si>
  <si>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</si>
  <si>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</si>
  <si>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</si>
  <si>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</si>
  <si>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</si>
  <si>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</si>
  <si>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</si>
  <si>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</si>
  <si>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</si>
  <si>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</si>
  <si>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</si>
  <si>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</si>
  <si>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</si>
  <si>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</si>
  <si>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</si>
  <si>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</si>
  <si>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</si>
  <si>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</si>
  <si>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</si>
  <si>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</si>
  <si>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</si>
  <si>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</si>
  <si>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</si>
  <si>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</si>
  <si>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</si>
  <si>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</si>
  <si>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</si>
  <si>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</si>
  <si>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</si>
  <si>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</si>
  <si>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</si>
  <si>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</si>
  <si>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</si>
  <si>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</si>
  <si>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</si>
  <si>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</si>
  <si>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</si>
  <si>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</si>
  <si>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</si>
  <si>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</si>
  <si>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</si>
  <si>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</si>
  <si>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</si>
  <si>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</si>
  <si>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</si>
  <si>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</si>
  <si>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</si>
  <si>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</si>
  <si>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</si>
  <si>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</si>
  <si>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</si>
  <si>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</si>
  <si>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</si>
  <si>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</si>
  <si>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</si>
  <si>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</si>
  <si>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</si>
  <si>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</si>
  <si>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</si>
  <si>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</si>
  <si>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</si>
  <si>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</si>
  <si>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</si>
  <si>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</si>
  <si>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</si>
  <si>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</si>
  <si>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</si>
  <si>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</si>
  <si>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</si>
  <si>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</si>
  <si>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</si>
  <si>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</si>
  <si>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</si>
  <si>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</si>
  <si>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</si>
  <si>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</si>
  <si>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</si>
  <si>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</si>
  <si>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</si>
  <si>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</si>
  <si>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</si>
  <si>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</si>
  <si>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</si>
  <si>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</si>
  <si>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</si>
  <si>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</si>
  <si>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</si>
  <si>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</si>
  <si>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</si>
  <si>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</si>
  <si>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</si>
  <si>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</si>
  <si>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</si>
  <si>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</si>
  <si>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</si>
  <si>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</si>
  <si>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</si>
  <si>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</si>
  <si>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</si>
  <si>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</si>
  <si>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</si>
  <si>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</si>
  <si>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</si>
  <si>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</si>
  <si>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</si>
  <si>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</si>
  <si>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</si>
  <si>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</si>
  <si>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</si>
  <si>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</si>
  <si>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</si>
  <si>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</si>
  <si>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</si>
  <si>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</si>
  <si>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</si>
  <si>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</si>
  <si>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</si>
  <si>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</si>
  <si>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</si>
  <si>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</si>
  <si>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</si>
  <si>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</si>
  <si>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</si>
  <si>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</si>
  <si>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</si>
  <si>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</si>
  <si>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</si>
  <si>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</si>
  <si>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</si>
  <si>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</si>
  <si>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</si>
  <si>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</si>
  <si>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</si>
  <si>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</si>
  <si>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</si>
  <si>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</si>
  <si>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</si>
  <si>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</si>
  <si>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</si>
  <si>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</si>
  <si>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</si>
  <si>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</si>
  <si>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</si>
  <si>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</si>
  <si>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</si>
  <si>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</si>
  <si>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</si>
  <si>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</si>
  <si>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</si>
  <si>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</si>
  <si>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</si>
  <si>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</si>
  <si>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</si>
  <si>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</si>
  <si>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</si>
  <si>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</si>
  <si>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</si>
  <si>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</si>
  <si>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</si>
  <si>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</si>
  <si>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</si>
  <si>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</si>
  <si>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</si>
  <si>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</si>
  <si>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</si>
  <si>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</si>
  <si>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</si>
  <si>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</si>
  <si>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</si>
  <si>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</si>
  <si>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</si>
  <si>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</si>
  <si>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</si>
  <si>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</si>
  <si>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</si>
  <si>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</si>
  <si>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</si>
  <si>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</si>
  <si>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</si>
  <si>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</si>
  <si>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</si>
  <si>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</si>
  <si>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</si>
  <si>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</si>
  <si>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</si>
  <si>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</si>
  <si>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</si>
  <si>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</si>
  <si>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</si>
  <si>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</si>
  <si>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</si>
  <si>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</si>
  <si>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</si>
  <si>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</si>
  <si>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</si>
  <si>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</si>
  <si>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</si>
  <si>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</si>
  <si>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</si>
  <si>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</si>
  <si>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</si>
  <si>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</si>
  <si>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</si>
  <si>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</si>
  <si>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</si>
  <si>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</si>
  <si>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</si>
  <si>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</si>
  <si>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</si>
  <si>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</si>
  <si>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</si>
  <si>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</si>
  <si>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</si>
  <si>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</si>
  <si>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</si>
  <si>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</si>
  <si>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</si>
  <si>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</si>
  <si>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</si>
  <si>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</si>
  <si>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</si>
  <si>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</si>
  <si>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</si>
  <si>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</si>
  <si>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</si>
  <si>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</si>
  <si>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</si>
  <si>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</si>
  <si>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</si>
  <si>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</si>
  <si>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</si>
  <si>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</si>
  <si>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</si>
  <si>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</si>
  <si>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</si>
  <si>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</si>
  <si>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</si>
  <si>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</si>
  <si>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</si>
  <si>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</si>
  <si>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</si>
  <si>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</si>
  <si>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</si>
  <si>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</si>
  <si>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</si>
  <si>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</si>
  <si>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</si>
  <si>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</si>
  <si>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</si>
  <si>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</si>
  <si>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</si>
  <si>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</si>
  <si>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</si>
  <si>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</si>
  <si>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</si>
  <si>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</si>
  <si>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</si>
  <si>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</si>
  <si>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</si>
  <si>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</si>
  <si>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</si>
  <si>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</si>
  <si>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</si>
  <si>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</si>
  <si>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</si>
  <si>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</si>
  <si>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</si>
  <si>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</si>
  <si>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</si>
  <si>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</si>
  <si>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</si>
  <si>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</si>
  <si>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</si>
  <si>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</si>
  <si>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</si>
  <si>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</si>
  <si>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</si>
  <si>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</si>
  <si>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</si>
  <si>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</si>
  <si>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</si>
  <si>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</si>
  <si>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</si>
  <si>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</si>
  <si>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</si>
  <si>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</si>
  <si>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</si>
  <si>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</si>
  <si>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</si>
  <si>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</si>
  <si>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</si>
  <si>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</si>
  <si>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</si>
  <si>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</si>
  <si>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</si>
  <si>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</si>
  <si>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</si>
  <si>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</si>
  <si>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</si>
  <si>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</si>
  <si>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</si>
  <si>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</si>
  <si>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</si>
  <si>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</si>
  <si>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</si>
  <si>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</si>
  <si>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</si>
  <si>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</si>
  <si>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</si>
  <si>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</si>
  <si>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</si>
  <si>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</si>
  <si>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</si>
  <si>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</si>
  <si>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</si>
  <si>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</si>
  <si>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</si>
  <si>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</si>
  <si>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</si>
  <si>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</si>
  <si>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</si>
  <si>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</si>
  <si>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</si>
  <si>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</si>
  <si>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</si>
  <si>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</si>
  <si>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</si>
  <si>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</si>
  <si>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</si>
  <si>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</si>
  <si>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</si>
  <si>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</si>
  <si>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</si>
  <si>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</si>
  <si>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</si>
  <si>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</si>
  <si>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</si>
  <si>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</si>
  <si>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</si>
  <si>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</si>
  <si>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</si>
  <si>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</si>
  <si>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</si>
  <si>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</si>
  <si>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</si>
  <si>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</si>
  <si>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</si>
  <si>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</si>
  <si>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</si>
  <si>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</si>
  <si>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</si>
  <si>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</si>
  <si>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</si>
  <si>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</si>
  <si>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</si>
  <si>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</si>
  <si>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</si>
  <si>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</si>
  <si>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</si>
  <si>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</si>
  <si>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</si>
  <si>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</si>
  <si>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</si>
  <si>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</si>
  <si>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</si>
  <si>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</si>
  <si>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</si>
  <si>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</si>
  <si>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</si>
  <si>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</si>
  <si>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</si>
  <si>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</si>
  <si>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</si>
  <si>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</si>
  <si>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</si>
  <si>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</si>
  <si>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</si>
  <si>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</si>
  <si>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</si>
  <si>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</si>
  <si>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</si>
  <si>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</si>
  <si>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</si>
  <si>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</si>
  <si>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</si>
  <si>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</si>
  <si>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</si>
  <si>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</si>
  <si>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</si>
  <si>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</si>
  <si>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</si>
  <si>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</si>
  <si>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</si>
  <si>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</si>
  <si>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</si>
  <si>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</si>
  <si>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</si>
  <si>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</si>
  <si>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</si>
  <si>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</si>
  <si>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</si>
  <si>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</si>
  <si>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</si>
  <si>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</si>
  <si>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</si>
  <si>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</si>
  <si>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</si>
  <si>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</si>
  <si>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</si>
  <si>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</si>
  <si>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</si>
  <si>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</si>
  <si>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</si>
  <si>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</si>
  <si>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</si>
  <si>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</si>
  <si>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</si>
  <si>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</si>
  <si>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</si>
  <si>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</si>
  <si>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</si>
  <si>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</si>
  <si>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</si>
  <si>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</si>
  <si>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</si>
  <si>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</si>
  <si>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</si>
  <si>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</si>
  <si>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</si>
  <si>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</si>
  <si>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</si>
  <si>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</si>
  <si>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</si>
  <si>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</si>
  <si>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</si>
  <si>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</si>
  <si>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</si>
  <si>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</si>
  <si>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</si>
  <si>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</si>
  <si>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</si>
  <si>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</si>
  <si>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</si>
  <si>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</si>
  <si>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</si>
  <si>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</si>
  <si>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</si>
  <si>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</si>
  <si>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</si>
  <si>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</si>
  <si>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</si>
  <si>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</si>
  <si>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</si>
  <si>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</si>
  <si>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</si>
  <si>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</si>
  <si>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</si>
  <si>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</si>
  <si>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</si>
  <si>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</si>
  <si>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</si>
  <si>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</si>
  <si>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</si>
  <si>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</si>
  <si>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</si>
  <si>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</si>
  <si>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</si>
  <si>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</si>
  <si>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</si>
  <si>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</si>
  <si>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</si>
  <si>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</si>
  <si>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</si>
  <si>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</si>
  <si>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</si>
  <si>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</si>
  <si>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</si>
  <si>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</si>
  <si>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</si>
  <si>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</si>
  <si>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</si>
  <si>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</si>
  <si>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</si>
  <si>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</si>
  <si>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</si>
  <si>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</si>
  <si>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</si>
  <si>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</si>
  <si>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</si>
  <si>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</si>
  <si>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</si>
  <si>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</si>
  <si>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</si>
  <si>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</si>
  <si>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</si>
  <si>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</si>
  <si>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</si>
  <si>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</si>
  <si>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</si>
  <si>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</si>
  <si>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</si>
  <si>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</si>
  <si>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</si>
  <si>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</si>
  <si>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</si>
  <si>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</si>
  <si>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</si>
  <si>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</si>
  <si>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</si>
  <si>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</si>
  <si>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</si>
  <si>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</si>
  <si>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</si>
  <si>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</si>
  <si>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</si>
  <si>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</si>
  <si>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</si>
  <si>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</si>
  <si>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</si>
  <si>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</si>
  <si>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</si>
  <si>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</si>
  <si>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</si>
  <si>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</si>
  <si>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</si>
  <si>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</si>
  <si>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</si>
  <si>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</si>
  <si>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</si>
  <si>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</si>
  <si>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</si>
  <si>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</si>
  <si>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</si>
  <si>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</si>
  <si>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</si>
  <si>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</si>
  <si>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</si>
  <si>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</si>
  <si>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</si>
  <si>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</si>
  <si>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</si>
  <si>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</si>
  <si>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</si>
  <si>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</si>
  <si>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</si>
  <si>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</si>
  <si>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</si>
  <si>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</si>
  <si>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</si>
  <si>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</si>
  <si>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</si>
  <si>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</si>
  <si>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</si>
  <si>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</si>
  <si>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</si>
  <si>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</si>
  <si>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</si>
  <si>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</si>
  <si>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</si>
  <si>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</si>
  <si>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</si>
  <si>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</si>
  <si>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</si>
  <si>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</si>
  <si>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</si>
  <si>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</si>
  <si>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</si>
  <si>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</si>
  <si>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</si>
  <si>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</si>
  <si>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</si>
  <si>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</si>
  <si>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</si>
  <si>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</si>
  <si>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</si>
  <si>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</si>
  <si>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</si>
  <si>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</si>
  <si>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</si>
  <si>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</si>
  <si>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</si>
  <si>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</si>
  <si>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</si>
  <si>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</si>
  <si>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</si>
  <si>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</si>
  <si>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</si>
  <si>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</si>
  <si>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</si>
  <si>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</si>
  <si>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</si>
  <si>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</si>
  <si>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</si>
  <si>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</si>
  <si>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</si>
  <si>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</si>
  <si>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</si>
  <si>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</si>
  <si>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</si>
  <si>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</si>
  <si>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</si>
  <si>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</si>
  <si>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</si>
  <si>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</si>
  <si>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</si>
  <si>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</si>
  <si>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</si>
  <si>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</si>
  <si>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</si>
  <si>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</si>
  <si>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</si>
  <si>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</si>
  <si>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</si>
  <si>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</si>
  <si>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</si>
  <si>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</si>
  <si>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</si>
  <si>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</si>
  <si>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</si>
  <si>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</si>
  <si>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</si>
  <si>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</si>
  <si>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</si>
  <si>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</si>
  <si>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</si>
  <si>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</si>
  <si>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</si>
  <si>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</si>
  <si>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</si>
  <si>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</si>
  <si>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</si>
  <si>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</si>
  <si>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</si>
  <si>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</si>
  <si>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</si>
  <si>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</si>
  <si>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</si>
  <si>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</si>
  <si>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</si>
  <si>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</si>
  <si>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</si>
  <si>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</si>
  <si>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</si>
  <si>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</si>
  <si>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</si>
  <si>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</si>
  <si>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</si>
  <si>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</si>
  <si>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</si>
  <si>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</si>
  <si>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</si>
  <si>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</si>
  <si>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</si>
  <si>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</si>
  <si>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</si>
  <si>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</si>
  <si>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</si>
  <si>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</si>
  <si>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</si>
  <si>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</si>
  <si>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</si>
  <si>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</si>
  <si>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</si>
  <si>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</si>
  <si>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</si>
  <si>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</si>
  <si>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</si>
  <si>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</si>
  <si>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</si>
  <si>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</si>
  <si>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</si>
  <si>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</si>
  <si>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</si>
  <si>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</si>
  <si>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</si>
  <si>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</si>
  <si>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</si>
  <si>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</si>
  <si>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</si>
  <si>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</si>
  <si>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</si>
  <si>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</si>
  <si>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</si>
  <si>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</si>
  <si>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</si>
  <si>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</si>
  <si>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</si>
  <si>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</si>
  <si>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</si>
  <si>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</si>
  <si>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</si>
  <si>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</si>
  <si>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</si>
  <si>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</si>
  <si>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</si>
  <si>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</si>
  <si>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</si>
  <si>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</si>
  <si>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</si>
  <si>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</si>
  <si>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</si>
  <si>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</si>
  <si>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</si>
  <si>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</si>
  <si>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</si>
  <si>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</si>
  <si>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</si>
  <si>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</si>
  <si>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</si>
  <si>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</si>
  <si>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</si>
  <si>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</si>
  <si>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</si>
  <si>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</si>
  <si>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</si>
  <si>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</si>
  <si>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</si>
  <si>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</si>
  <si>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</si>
  <si>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</si>
  <si>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</si>
  <si>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</si>
  <si>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</si>
  <si>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</si>
  <si>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</si>
  <si>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</si>
  <si>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</si>
  <si>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</si>
  <si>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</si>
  <si>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</si>
  <si>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</si>
  <si>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</si>
  <si>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</si>
  <si>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</si>
  <si>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</si>
  <si>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</si>
  <si>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</si>
  <si>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</si>
  <si>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</si>
  <si>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</si>
  <si>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</si>
  <si>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</si>
  <si>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</si>
  <si>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</si>
  <si>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</si>
  <si>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</si>
  <si>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</si>
  <si>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</si>
  <si>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</si>
  <si>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</si>
  <si>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</si>
  <si>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</si>
  <si>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</si>
  <si>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</si>
  <si>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</si>
  <si>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</si>
  <si>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</si>
  <si>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</si>
  <si>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</si>
  <si>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</si>
  <si>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</si>
  <si>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</si>
  <si>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</si>
  <si>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</si>
  <si>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</si>
  <si>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</si>
  <si>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</si>
  <si>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</si>
  <si>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</si>
  <si>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</si>
  <si>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</si>
  <si>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</si>
  <si>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</si>
  <si>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</si>
  <si>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</si>
  <si>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</si>
  <si>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</si>
  <si>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</si>
  <si>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</si>
  <si>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</si>
  <si>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</si>
  <si>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</si>
  <si>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</si>
  <si>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</si>
  <si>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</si>
  <si>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</si>
  <si>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</si>
  <si>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</si>
  <si>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</si>
  <si>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</si>
  <si>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</si>
  <si>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</si>
  <si>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</si>
  <si>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</si>
  <si>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</si>
  <si>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</si>
  <si>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</si>
  <si>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</si>
  <si>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</si>
  <si>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</si>
  <si>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</si>
  <si>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</si>
  <si>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</si>
  <si>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</si>
  <si>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</si>
  <si>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</si>
  <si>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</si>
  <si>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</si>
  <si>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</si>
  <si>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</si>
  <si>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</si>
  <si>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</si>
  <si>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</si>
  <si>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</si>
  <si>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</si>
  <si>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</si>
  <si>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</si>
  <si>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</si>
  <si>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</si>
  <si>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</si>
  <si>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</si>
  <si>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</si>
  <si>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</si>
  <si>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</si>
  <si>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</si>
  <si>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</si>
  <si>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</si>
  <si>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</si>
  <si>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</si>
  <si>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</si>
  <si>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</si>
  <si>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</si>
  <si>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</si>
  <si>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</si>
  <si>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</si>
  <si>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</si>
  <si>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</si>
  <si>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</si>
  <si>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</si>
  <si>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</si>
  <si>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</si>
  <si>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</si>
  <si>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</si>
  <si>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</si>
  <si>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</si>
  <si>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</si>
  <si>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</si>
  <si>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</si>
  <si>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</si>
  <si>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</si>
  <si>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</si>
  <si>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</si>
  <si>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</si>
  <si>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</si>
  <si>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</si>
  <si>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</si>
  <si>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</si>
  <si>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</si>
  <si>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</si>
  <si>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</si>
  <si>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</si>
  <si>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</si>
  <si>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</si>
  <si>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</si>
  <si>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</si>
  <si>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</si>
  <si>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</si>
  <si>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</si>
  <si>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</si>
  <si>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</si>
  <si>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</si>
  <si>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</si>
  <si>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</si>
  <si>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</si>
  <si>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</si>
  <si>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</si>
  <si>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</si>
  <si>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</si>
  <si>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</si>
  <si>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</si>
  <si>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</si>
  <si>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</si>
  <si>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</si>
  <si>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</si>
  <si>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</si>
  <si>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</si>
  <si>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</si>
  <si>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</si>
  <si>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</si>
  <si>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</si>
  <si>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</si>
  <si>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</si>
  <si>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</si>
  <si>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</si>
  <si>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</si>
  <si>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</si>
  <si>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</si>
  <si>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</si>
  <si>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</si>
  <si>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</si>
  <si>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</si>
  <si>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</si>
  <si>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</si>
  <si>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</si>
  <si>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</si>
  <si>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</si>
  <si>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</si>
  <si>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</si>
  <si>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</si>
  <si>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</si>
  <si>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</si>
  <si>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</si>
  <si>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</si>
  <si>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</si>
  <si>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</si>
  <si>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</si>
  <si>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</si>
  <si>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</si>
  <si>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</si>
  <si>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</si>
  <si>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</si>
  <si>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</si>
  <si>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</si>
  <si>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</si>
  <si>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</si>
  <si>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</si>
  <si>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</si>
  <si>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</si>
  <si>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</si>
  <si>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</si>
  <si>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</si>
  <si>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</si>
  <si>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</si>
  <si>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</si>
  <si>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</si>
  <si>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</si>
  <si>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</si>
  <si>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</si>
  <si>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</si>
  <si>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</si>
  <si>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</si>
  <si>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</si>
  <si>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</si>
  <si>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</si>
  <si>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</si>
  <si>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</si>
  <si>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</si>
  <si>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</si>
  <si>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</si>
  <si>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</si>
  <si>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</si>
  <si>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</si>
  <si>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</si>
  <si>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</si>
  <si>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</si>
  <si>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</si>
  <si>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</si>
  <si>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</si>
  <si>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</si>
  <si>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</si>
  <si>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</si>
  <si>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</si>
  <si>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</si>
  <si>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</si>
  <si>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</si>
  <si>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</si>
  <si>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</si>
  <si>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</si>
  <si>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</si>
  <si>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</si>
  <si>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</si>
  <si>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</si>
  <si>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</si>
  <si>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</si>
  <si>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</si>
  <si>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</si>
  <si>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</si>
  <si>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</si>
  <si>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</si>
  <si>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</si>
  <si>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</si>
  <si>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</si>
  <si>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</si>
  <si>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</si>
  <si>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</si>
  <si>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</si>
  <si>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</si>
  <si>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</si>
  <si>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</si>
  <si>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</si>
  <si>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</si>
  <si>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</si>
  <si>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</si>
  <si>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</si>
  <si>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</si>
  <si>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</si>
  <si>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</si>
  <si>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</si>
  <si>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</si>
  <si>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</si>
  <si>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</si>
  <si>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</si>
  <si>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</si>
  <si>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</si>
  <si>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</si>
  <si>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</si>
  <si>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</si>
  <si>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</si>
  <si>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</si>
  <si>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</si>
  <si>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</si>
  <si>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</si>
  <si>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</si>
  <si>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</si>
  <si>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</si>
  <si>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</si>
  <si>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</si>
  <si>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</si>
  <si>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</si>
  <si>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</si>
  <si>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</si>
  <si>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</si>
  <si>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</si>
  <si>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</si>
  <si>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</si>
  <si>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</si>
  <si>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</si>
  <si>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</si>
  <si>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</si>
  <si>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</si>
  <si>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</si>
  <si>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</si>
  <si>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</si>
  <si>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</si>
  <si>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</si>
  <si>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</si>
  <si>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</si>
  <si>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</si>
  <si>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</si>
  <si>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</si>
  <si>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</si>
  <si>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</si>
  <si>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</si>
  <si>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</si>
  <si>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</si>
  <si>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</si>
  <si>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</si>
  <si>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</si>
  <si>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</si>
  <si>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</si>
  <si>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</si>
  <si>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</si>
  <si>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</si>
  <si>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</si>
  <si>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</si>
  <si>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</si>
  <si>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</si>
  <si>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</si>
  <si>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</si>
  <si>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</si>
  <si>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</si>
  <si>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</si>
  <si>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</si>
  <si>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</si>
  <si>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</si>
  <si>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</si>
  <si>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</si>
  <si>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</si>
  <si>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</si>
  <si>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</si>
  <si>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</si>
  <si>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</si>
  <si>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</si>
  <si>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</si>
  <si>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</si>
  <si>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</si>
  <si>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</si>
  <si>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</si>
  <si>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</si>
  <si>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</si>
  <si>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</si>
  <si>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</si>
  <si>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</si>
  <si>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</si>
  <si>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</si>
  <si>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</si>
  <si>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</si>
  <si>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</si>
  <si>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</si>
  <si>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</si>
  <si>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</si>
  <si>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</si>
  <si>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</si>
  <si>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</si>
  <si>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</si>
  <si>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</si>
  <si>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</si>
  <si>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</si>
  <si>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</si>
  <si>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</si>
  <si>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</si>
  <si>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</si>
  <si>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</si>
  <si>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</si>
  <si>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</si>
  <si>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</si>
  <si>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</si>
  <si>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</si>
  <si>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</si>
  <si>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</si>
  <si>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</si>
  <si>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</si>
  <si>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</si>
  <si>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</si>
  <si>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</si>
  <si>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</si>
  <si>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</si>
  <si>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</si>
  <si>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</si>
  <si>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</si>
  <si>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</si>
  <si>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</si>
  <si>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</si>
  <si>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</si>
  <si>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</si>
  <si>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</si>
  <si>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</si>
  <si>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</si>
  <si>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</si>
  <si>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</si>
  <si>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</si>
  <si>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</si>
  <si>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</si>
  <si>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</si>
  <si>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</si>
  <si>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</si>
  <si>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</si>
  <si>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</si>
  <si>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</si>
  <si>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</si>
  <si>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</si>
  <si>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</si>
  <si>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</si>
  <si>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</si>
  <si>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</si>
  <si>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</si>
  <si>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</si>
  <si>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</si>
  <si>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</si>
  <si>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</si>
  <si>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</si>
  <si>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</si>
  <si>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</si>
  <si>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</si>
  <si>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</si>
  <si>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</si>
  <si>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</si>
  <si>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</si>
  <si>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</si>
  <si>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</si>
  <si>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</si>
  <si>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</si>
  <si>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</si>
  <si>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</si>
  <si>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</si>
  <si>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</si>
  <si>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</si>
  <si>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</si>
  <si>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</si>
  <si>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</si>
  <si>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</si>
  <si>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</si>
  <si>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</si>
  <si>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</si>
  <si>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</si>
  <si>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</si>
  <si>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</si>
  <si>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</si>
  <si>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</si>
  <si>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</si>
  <si>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</si>
  <si>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</si>
  <si>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</si>
  <si>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</si>
  <si>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</si>
  <si>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</si>
  <si>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</si>
  <si>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</si>
  <si>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</si>
  <si>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</si>
  <si>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</si>
  <si>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</si>
  <si>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</si>
  <si>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</si>
  <si>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</si>
  <si>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</si>
  <si>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</si>
  <si>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</si>
  <si>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</si>
  <si>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</si>
  <si>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</si>
  <si>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</si>
  <si>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</si>
  <si>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</si>
  <si>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</si>
  <si>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</si>
  <si>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</si>
  <si>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</si>
  <si>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</si>
  <si>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</si>
  <si>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</si>
  <si>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</si>
  <si>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</si>
  <si>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</si>
  <si>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</si>
  <si>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</si>
  <si>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</si>
  <si>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</si>
  <si>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</si>
  <si>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</si>
  <si>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</si>
  <si>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</si>
  <si>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</si>
  <si>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</si>
  <si>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</si>
  <si>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</si>
  <si>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</si>
  <si>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</si>
  <si>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</si>
  <si>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</si>
  <si>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</si>
  <si>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</si>
  <si>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</si>
  <si>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</si>
  <si>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</si>
  <si>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</si>
  <si>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</si>
  <si>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</si>
  <si>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</si>
  <si>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</si>
  <si>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</si>
  <si>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</si>
  <si>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</si>
  <si>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</si>
  <si>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</si>
  <si>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</si>
  <si>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</si>
  <si>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</si>
  <si>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</si>
  <si>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</si>
  <si>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</si>
  <si>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</si>
  <si>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</si>
  <si>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</si>
  <si>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</si>
  <si>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</si>
  <si>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</si>
  <si>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</si>
  <si>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</si>
  <si>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</si>
  <si>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</si>
  <si>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</si>
  <si>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</si>
  <si>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</si>
  <si>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</si>
  <si>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</si>
  <si>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</si>
  <si>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</si>
  <si>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</si>
  <si>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</si>
  <si>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</si>
  <si>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</si>
  <si>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</si>
  <si>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</si>
  <si>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</si>
  <si>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</si>
  <si>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</si>
  <si>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</si>
  <si>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</si>
  <si>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</si>
  <si>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</si>
  <si>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</si>
  <si>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</si>
  <si>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</si>
  <si>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</si>
  <si>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</si>
  <si>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</si>
  <si>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</si>
  <si>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</si>
  <si>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</si>
  <si>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</si>
  <si>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</si>
  <si>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</si>
  <si>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</si>
  <si>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</si>
  <si>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</si>
  <si>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</si>
  <si>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</si>
  <si>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</si>
  <si>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</si>
  <si>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</si>
  <si>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</si>
  <si>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</si>
  <si>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</si>
  <si>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</si>
  <si>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</si>
  <si>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</si>
  <si>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</si>
  <si>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</si>
  <si>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</si>
  <si>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</si>
  <si>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</si>
  <si>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</si>
  <si>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</si>
  <si>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</si>
  <si>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</si>
  <si>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</si>
  <si>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</si>
  <si>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</si>
  <si>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</si>
  <si>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</si>
  <si>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</si>
  <si>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</si>
  <si>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</si>
  <si>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</si>
  <si>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</si>
  <si>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</si>
  <si>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</si>
  <si>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</si>
  <si>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</si>
  <si>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</si>
  <si>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</si>
  <si>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</si>
  <si>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</si>
  <si>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</si>
  <si>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</si>
  <si>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</si>
  <si>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</si>
  <si>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</si>
  <si>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</si>
  <si>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</si>
  <si>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</si>
  <si>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</si>
  <si>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</si>
  <si>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</si>
  <si>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</si>
  <si>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</si>
  <si>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</si>
  <si>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</si>
  <si>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</si>
  <si>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</si>
  <si>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</si>
  <si>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</si>
  <si>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</si>
  <si>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</si>
  <si>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</si>
  <si>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</si>
  <si>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</si>
  <si>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</si>
  <si>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</si>
  <si>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</si>
  <si>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</si>
  <si>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</si>
  <si>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</si>
  <si>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</si>
  <si>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</si>
  <si>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</si>
  <si>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</si>
  <si>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</si>
  <si>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</si>
  <si>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</si>
  <si>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</si>
  <si>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</si>
  <si>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</si>
  <si>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</si>
  <si>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</si>
  <si>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</si>
  <si>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</si>
  <si>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</si>
  <si>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</si>
  <si>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</si>
  <si>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</si>
  <si>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</si>
  <si>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</si>
  <si>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</si>
  <si>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</si>
  <si>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</si>
  <si>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</si>
  <si>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</si>
  <si>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</si>
  <si>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</si>
  <si>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</si>
  <si>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</si>
  <si>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</si>
  <si>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</si>
  <si>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</si>
  <si>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</si>
  <si>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</si>
  <si>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</si>
  <si>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</si>
  <si>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</si>
  <si>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</si>
  <si>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</si>
  <si>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</si>
  <si>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</si>
  <si>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</si>
  <si>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</si>
  <si>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</si>
  <si>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</si>
  <si>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</si>
  <si>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</si>
  <si>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</si>
  <si>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</si>
  <si>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</si>
  <si>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</si>
  <si>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</si>
  <si>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</si>
  <si>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</si>
  <si>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</si>
  <si>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</si>
  <si>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</si>
  <si>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</si>
  <si>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</si>
  <si>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</si>
  <si>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</si>
  <si>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</si>
  <si>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</si>
  <si>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</si>
  <si>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</si>
  <si>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</si>
  <si>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</si>
  <si>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</si>
  <si>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</si>
  <si>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</si>
  <si>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</si>
  <si>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</si>
  <si>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</si>
  <si>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</si>
  <si>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</si>
  <si>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</si>
  <si>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</si>
  <si>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</si>
  <si>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</si>
  <si>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</si>
  <si>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</si>
  <si>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</si>
  <si>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</si>
  <si>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</si>
  <si>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</si>
  <si>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</si>
  <si>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</si>
  <si>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</si>
  <si>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</si>
  <si>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</si>
  <si>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</si>
  <si>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</si>
  <si>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</si>
  <si>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</si>
  <si>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</si>
  <si>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</si>
  <si>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</si>
  <si>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</si>
  <si>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</si>
  <si>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</si>
  <si>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</si>
  <si>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</si>
  <si>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</si>
  <si>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</si>
  <si>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</si>
  <si>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</si>
  <si>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</si>
  <si>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</si>
  <si>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</si>
  <si>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</si>
  <si>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</si>
  <si>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</si>
  <si>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</si>
  <si>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</si>
  <si>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</si>
  <si>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</si>
  <si>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</si>
  <si>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</si>
  <si>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</si>
  <si>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</si>
  <si>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</si>
  <si>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</si>
  <si>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</si>
  <si>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</si>
  <si>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</si>
  <si>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</si>
  <si>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</si>
  <si>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</si>
  <si>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</si>
  <si>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</si>
  <si>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</si>
  <si>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</si>
  <si>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</si>
  <si>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</si>
  <si>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</si>
  <si>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</si>
  <si>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</si>
  <si>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</si>
  <si>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</si>
  <si>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</si>
  <si>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</si>
  <si>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</si>
  <si>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</si>
  <si>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</si>
  <si>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</si>
  <si>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</si>
  <si>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</si>
  <si>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</si>
  <si>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</si>
  <si>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</si>
  <si>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</si>
  <si>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</si>
  <si>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</si>
  <si>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</si>
  <si>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</si>
  <si>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</si>
  <si>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</si>
  <si>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</si>
  <si>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</si>
  <si>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</si>
  <si>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</si>
  <si>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</si>
  <si>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</si>
  <si>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</si>
  <si>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</si>
  <si>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</si>
  <si>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</si>
  <si>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</si>
  <si>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</si>
  <si>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</si>
  <si>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</si>
  <si>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</si>
  <si>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</si>
  <si>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</si>
  <si>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</si>
  <si>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</si>
  <si>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</si>
  <si>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</si>
  <si>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</si>
  <si>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</si>
  <si>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</si>
  <si>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</si>
  <si>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</si>
  <si>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</si>
  <si>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</si>
  <si>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</si>
  <si>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</si>
  <si>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</si>
  <si>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</si>
  <si>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</si>
  <si>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</si>
  <si>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</si>
  <si>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</si>
  <si>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</si>
  <si>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</si>
  <si>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</si>
  <si>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</si>
  <si>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</si>
  <si>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</si>
  <si>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</si>
  <si>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</si>
  <si>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</si>
  <si>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</si>
  <si>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</si>
  <si>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</si>
  <si>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</si>
  <si>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</si>
  <si>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</si>
  <si>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</si>
  <si>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</si>
  <si>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</si>
  <si>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</si>
  <si>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</si>
  <si>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</si>
  <si>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</si>
  <si>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</si>
  <si>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</si>
  <si>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</si>
  <si>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</si>
  <si>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</si>
  <si>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</si>
  <si>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</si>
  <si>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</si>
  <si>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</si>
  <si>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</si>
  <si>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</si>
  <si>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</si>
  <si>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</si>
  <si>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</si>
  <si>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</si>
  <si>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</si>
  <si>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</si>
  <si>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</si>
  <si>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</si>
  <si>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</si>
  <si>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</si>
  <si>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</si>
  <si>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</si>
  <si>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</si>
  <si>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</si>
  <si>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</si>
  <si>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</si>
  <si>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</si>
  <si>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</si>
  <si>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</si>
  <si>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</si>
  <si>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</si>
  <si>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</si>
  <si>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</si>
  <si>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</si>
  <si>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</si>
  <si>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</si>
  <si>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</si>
  <si>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</si>
  <si>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</si>
  <si>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</si>
  <si>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</si>
  <si>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</si>
  <si>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</si>
  <si>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</si>
  <si>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</si>
  <si>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</si>
  <si>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</si>
  <si>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</si>
  <si>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</si>
  <si>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</si>
  <si>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</si>
  <si>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</si>
  <si>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</si>
  <si>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</si>
  <si>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</si>
  <si>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</si>
  <si>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</si>
  <si>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</si>
  <si>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</si>
  <si>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</si>
  <si>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</si>
  <si>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</si>
  <si>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</si>
  <si>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</si>
  <si>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</si>
  <si>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</si>
  <si>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</si>
  <si>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</si>
  <si>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</si>
  <si>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</si>
  <si>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</si>
  <si>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</si>
  <si>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</si>
  <si>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</si>
  <si>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</si>
  <si>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</si>
  <si>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</si>
  <si>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</si>
  <si>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</si>
  <si>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</si>
  <si>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</si>
  <si>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</si>
  <si>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</si>
  <si>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</si>
  <si>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</si>
  <si>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</si>
  <si>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</si>
  <si>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</si>
  <si>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</si>
  <si>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</si>
  <si>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</si>
  <si>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</si>
  <si>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</si>
  <si>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</si>
  <si>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</si>
  <si>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</si>
  <si>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</si>
  <si>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</si>
  <si>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</si>
  <si>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</si>
  <si>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</si>
  <si>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</si>
  <si>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</si>
  <si>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</si>
  <si>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</si>
  <si>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</si>
  <si>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</si>
  <si>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</si>
  <si>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</si>
  <si>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</si>
  <si>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</si>
  <si>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</si>
  <si>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</si>
  <si>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</si>
  <si>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</si>
  <si>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</si>
  <si>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</si>
  <si>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</si>
  <si>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</si>
  <si>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</si>
  <si>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</si>
  <si>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</si>
  <si>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</si>
  <si>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</si>
  <si>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</si>
  <si>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</si>
  <si>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</si>
  <si>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</si>
  <si>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</si>
  <si>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</si>
  <si>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</si>
  <si>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</si>
  <si>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</si>
  <si>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</si>
  <si>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</si>
  <si>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</si>
  <si>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</si>
  <si>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</si>
  <si>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</si>
  <si>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</si>
  <si>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</si>
  <si>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</si>
  <si>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</si>
  <si>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</si>
  <si>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</si>
  <si>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</si>
  <si>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</si>
  <si>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</si>
  <si>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</si>
  <si>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</si>
  <si>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</si>
  <si>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</si>
  <si>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</si>
  <si>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</si>
  <si>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</si>
  <si>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</si>
  <si>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</si>
  <si>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</si>
  <si>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</si>
  <si>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</si>
  <si>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</si>
  <si>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</si>
  <si>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</si>
  <si>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</si>
  <si>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</si>
  <si>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</si>
  <si>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</si>
  <si>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</si>
  <si>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</si>
  <si>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</si>
  <si>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</si>
  <si>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</si>
  <si>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</si>
  <si>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</si>
  <si>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</si>
  <si>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</si>
  <si>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</si>
  <si>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</si>
  <si>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</si>
  <si>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</si>
  <si>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</si>
  <si>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</si>
  <si>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</si>
  <si>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</si>
  <si>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</si>
  <si>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</si>
  <si>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</si>
  <si>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</si>
  <si>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</si>
  <si>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</si>
  <si>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</si>
  <si>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</si>
  <si>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</si>
  <si>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</si>
  <si>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</si>
  <si>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</si>
  <si>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</si>
  <si>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</si>
  <si>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</si>
  <si>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</si>
  <si>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</si>
  <si>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</si>
  <si>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</si>
  <si>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</si>
  <si>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</si>
  <si>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</si>
  <si>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</si>
  <si>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</si>
  <si>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</si>
  <si>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</si>
  <si>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</si>
  <si>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</si>
  <si>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</si>
  <si>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</si>
  <si>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</si>
  <si>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</si>
  <si>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</si>
  <si>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</si>
  <si>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</si>
  <si>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</si>
  <si>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</si>
  <si>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</si>
  <si>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</si>
  <si>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</si>
  <si>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</si>
  <si>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</si>
  <si>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</si>
  <si>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</si>
  <si>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</si>
  <si>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</si>
  <si>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</si>
  <si>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</si>
  <si>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</si>
  <si>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</si>
  <si>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</si>
  <si>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</si>
  <si>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</si>
  <si>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</si>
  <si>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</si>
  <si>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</si>
  <si>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</si>
  <si>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</si>
  <si>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</si>
  <si>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</si>
  <si>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</si>
  <si>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</si>
  <si>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</si>
  <si>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</si>
  <si>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</si>
  <si>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</si>
  <si>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</si>
  <si>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</si>
  <si>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</si>
  <si>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</si>
  <si>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</si>
  <si>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</si>
  <si>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</si>
  <si>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</si>
  <si>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</si>
  <si>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</si>
  <si>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</si>
  <si>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</si>
  <si>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</si>
  <si>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</si>
  <si>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</si>
  <si>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</si>
  <si>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</si>
  <si>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</si>
  <si>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</si>
  <si>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</si>
  <si>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</si>
  <si>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</si>
  <si>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</si>
  <si>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</si>
  <si>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</si>
  <si>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</si>
  <si>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</si>
  <si>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</si>
  <si>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</si>
  <si>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</si>
  <si>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</si>
  <si>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</si>
  <si>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</si>
  <si>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</si>
  <si>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</si>
  <si>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</si>
  <si>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</si>
  <si>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</si>
  <si>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</si>
  <si>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</si>
  <si>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</si>
  <si>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</si>
  <si>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</si>
  <si>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</si>
  <si>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</si>
  <si>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</si>
  <si>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</si>
  <si>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</si>
  <si>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</si>
  <si>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</si>
  <si>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</si>
  <si>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</si>
  <si>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</si>
  <si>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</si>
  <si>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</si>
  <si>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</si>
  <si>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</si>
  <si>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</si>
  <si>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</si>
  <si>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</si>
  <si>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</si>
  <si>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</si>
  <si>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</si>
  <si>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</si>
  <si>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</si>
  <si>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</si>
  <si>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</si>
  <si>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</si>
  <si>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</si>
  <si>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</si>
  <si>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</si>
  <si>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</si>
  <si>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</si>
  <si>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</si>
  <si>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</si>
  <si>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</si>
  <si>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</si>
  <si>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</si>
  <si>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</si>
  <si>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</si>
  <si>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</si>
  <si>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</si>
  <si>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</si>
  <si>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</si>
  <si>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</si>
  <si>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</si>
  <si>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</si>
  <si>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</si>
  <si>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</si>
  <si>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</si>
  <si>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</si>
  <si>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</si>
  <si>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</si>
  <si>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</si>
  <si>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</si>
  <si>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</si>
  <si>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</si>
  <si>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</si>
  <si>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</si>
  <si>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</si>
  <si>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</si>
  <si>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</si>
  <si>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</si>
  <si>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</si>
  <si>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</si>
  <si>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</si>
  <si>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</si>
  <si>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</si>
  <si>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</si>
  <si>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</si>
  <si>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</si>
  <si>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</si>
  <si>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</si>
  <si>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</si>
  <si>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</si>
  <si>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</si>
  <si>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</si>
  <si>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</si>
  <si>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</si>
  <si>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</si>
  <si>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</si>
  <si>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</si>
  <si>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</si>
  <si>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</si>
  <si>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</si>
  <si>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</si>
  <si>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</si>
  <si>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</si>
  <si>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</si>
  <si>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</si>
  <si>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</si>
  <si>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</si>
  <si>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</si>
  <si>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</si>
  <si>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</si>
  <si>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</si>
  <si>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</si>
  <si>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</si>
  <si>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</si>
  <si>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</si>
  <si>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</si>
  <si>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</si>
  <si>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</si>
  <si>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</si>
  <si>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</si>
  <si>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</si>
  <si>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</si>
  <si>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</si>
  <si>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</si>
  <si>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</si>
  <si>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</si>
  <si>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</si>
  <si>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</si>
  <si>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</si>
  <si>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</si>
  <si>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</si>
  <si>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</si>
  <si>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</si>
  <si>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</si>
  <si>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</si>
  <si>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</si>
  <si>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</si>
  <si>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</si>
  <si>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</si>
  <si>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</si>
  <si>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</si>
  <si>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</si>
  <si>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</si>
  <si>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</si>
  <si>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</si>
  <si>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</si>
  <si>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</si>
  <si>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</si>
  <si>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</si>
  <si>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</si>
  <si>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</si>
  <si>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</si>
  <si>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</si>
  <si>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</si>
  <si>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</si>
  <si>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</si>
  <si>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</si>
  <si>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</si>
  <si>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</si>
  <si>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</si>
  <si>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</si>
  <si>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</si>
  <si>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</si>
  <si>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</si>
  <si>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</si>
  <si>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</si>
  <si>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</si>
  <si>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</si>
  <si>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</si>
  <si>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</si>
  <si>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</si>
  <si>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</si>
  <si>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</si>
  <si>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</si>
  <si>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</si>
  <si>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</si>
  <si>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</si>
  <si>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</si>
  <si>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</si>
  <si>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</si>
  <si>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</si>
  <si>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</si>
  <si>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</si>
  <si>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</si>
  <si>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</si>
  <si>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</si>
  <si>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</si>
  <si>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</si>
  <si>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</si>
  <si>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</si>
  <si>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</si>
  <si>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</si>
  <si>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</si>
  <si>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</si>
  <si>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</si>
  <si>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</si>
  <si>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</si>
  <si>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</si>
  <si>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</si>
  <si>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</si>
  <si>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</si>
  <si>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</si>
  <si>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</si>
  <si>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</si>
  <si>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</si>
  <si>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</si>
  <si>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</si>
  <si>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</si>
  <si>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</si>
  <si>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</si>
  <si>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</si>
  <si>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</si>
  <si>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</si>
  <si>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</si>
  <si>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</si>
  <si>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</si>
  <si>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</si>
  <si>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</si>
  <si>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</si>
  <si>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</si>
  <si>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</si>
  <si>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</si>
  <si>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</si>
  <si>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</si>
  <si>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</si>
  <si>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</si>
  <si>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</si>
  <si>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</si>
  <si>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</si>
  <si>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</si>
  <si>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</si>
  <si>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</si>
  <si>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</si>
  <si>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</si>
  <si>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</si>
  <si>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</si>
  <si>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</si>
  <si>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</si>
  <si>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</si>
  <si>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</si>
  <si>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</si>
  <si>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</si>
  <si>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</si>
  <si>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</si>
  <si>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</si>
  <si>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</si>
  <si>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</si>
  <si>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</si>
  <si>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</si>
  <si>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</si>
  <si>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</si>
  <si>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</si>
  <si>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</si>
  <si>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</si>
  <si>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</si>
  <si>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</si>
  <si>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</si>
  <si>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</si>
  <si>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</si>
  <si>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</si>
  <si>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</si>
  <si>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</si>
  <si>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</si>
  <si>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</si>
  <si>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</si>
  <si>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</si>
  <si>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</si>
  <si>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</si>
  <si>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</si>
  <si>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</si>
  <si>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</si>
  <si>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</si>
  <si>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</si>
  <si>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</si>
  <si>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</si>
  <si>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</si>
  <si>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</si>
  <si>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</si>
  <si>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</si>
  <si>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</si>
  <si>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</si>
  <si>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</si>
  <si>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</si>
  <si>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</si>
  <si>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</si>
  <si>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</si>
  <si>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</si>
  <si>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</si>
  <si>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</si>
  <si>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</si>
  <si>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</si>
  <si>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</si>
  <si>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</si>
  <si>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</si>
  <si>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</si>
  <si>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</si>
  <si>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</si>
  <si>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</si>
  <si>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</si>
  <si>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</si>
  <si>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</si>
  <si>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</si>
  <si>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</si>
  <si>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</si>
  <si>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</si>
  <si>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</si>
  <si>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</si>
  <si>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</si>
  <si>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</si>
  <si>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</si>
  <si>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</si>
  <si>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</si>
  <si>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</si>
  <si>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</si>
  <si>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</si>
  <si>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</si>
  <si>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</si>
  <si>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</si>
  <si>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</si>
  <si>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</si>
  <si>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</si>
  <si>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</si>
  <si>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</si>
  <si>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</si>
  <si>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</si>
  <si>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</si>
  <si>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</si>
  <si>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</si>
  <si>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</si>
  <si>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</si>
  <si>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</si>
  <si>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</si>
  <si>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</si>
  <si>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</si>
  <si>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</si>
  <si>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</si>
  <si>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</si>
  <si>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</si>
  <si>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</si>
  <si>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</si>
  <si>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</si>
  <si>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</si>
  <si>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</si>
  <si>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</si>
  <si>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</si>
  <si>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</si>
  <si>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</si>
  <si>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</si>
  <si>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</si>
  <si>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</si>
  <si>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</si>
  <si>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</si>
  <si>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</si>
  <si>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</si>
  <si>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</si>
  <si>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</si>
  <si>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</si>
  <si>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</si>
  <si>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</si>
  <si>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</si>
  <si>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</si>
  <si>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</si>
  <si>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</si>
  <si>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</si>
  <si>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</si>
  <si>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</si>
  <si>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</si>
  <si>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</si>
  <si>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</si>
  <si>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</si>
  <si>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</si>
  <si>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</si>
  <si>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</si>
  <si>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</si>
  <si>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</si>
  <si>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</si>
  <si>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</si>
  <si>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</si>
  <si>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</si>
  <si>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</si>
  <si>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</si>
  <si>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</si>
  <si>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</si>
  <si>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</si>
  <si>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</si>
  <si>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</si>
  <si>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</si>
  <si>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</si>
  <si>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</si>
  <si>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</si>
  <si>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</si>
  <si>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</si>
  <si>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</si>
  <si>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</si>
  <si>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</si>
  <si>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</si>
  <si>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</si>
  <si>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</si>
  <si>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</si>
  <si>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</si>
  <si>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</si>
  <si>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</si>
  <si>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</si>
  <si>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</si>
  <si>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</si>
  <si>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</si>
  <si>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</si>
  <si>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</si>
  <si>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</si>
  <si>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</si>
  <si>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</si>
  <si>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</si>
  <si>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</si>
  <si>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</si>
  <si>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</si>
  <si>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</si>
  <si>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</si>
  <si>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</si>
  <si>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</si>
  <si>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</si>
  <si>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</si>
  <si>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</si>
  <si>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</si>
  <si>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</si>
  <si>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</si>
  <si>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</si>
  <si>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</si>
  <si>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</si>
  <si>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</si>
  <si>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</si>
  <si>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</si>
  <si>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</si>
  <si>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</si>
  <si>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</si>
  <si>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</si>
  <si>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</si>
  <si>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</si>
  <si>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</si>
  <si>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</si>
  <si>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</si>
  <si>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</si>
  <si>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</si>
  <si>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</si>
  <si>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</si>
  <si>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</si>
  <si>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</si>
  <si>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</si>
  <si>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</si>
  <si>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</si>
  <si>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</si>
  <si>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</si>
  <si>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</si>
  <si>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</si>
  <si>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</si>
  <si>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</si>
  <si>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</si>
  <si>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</si>
  <si>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</si>
  <si>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</si>
  <si>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</si>
  <si>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</si>
  <si>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</si>
  <si>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</si>
  <si>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</si>
  <si>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</si>
  <si>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</si>
  <si>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</si>
  <si>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</si>
  <si>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</si>
  <si>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</si>
  <si>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</si>
  <si>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</si>
  <si>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</si>
  <si>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</si>
  <si>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</si>
  <si>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</si>
  <si>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</si>
  <si>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</si>
  <si>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</si>
  <si>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</si>
  <si>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</si>
  <si>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</si>
  <si>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</si>
  <si>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</si>
  <si>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</si>
  <si>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</si>
  <si>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</si>
  <si>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</si>
  <si>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</si>
  <si>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</si>
  <si>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</si>
  <si>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</si>
  <si>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</si>
  <si>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</si>
  <si>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</si>
  <si>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</si>
  <si>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</si>
  <si>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</si>
  <si>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</si>
  <si>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</si>
  <si>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</si>
  <si>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</si>
  <si>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</si>
  <si>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</si>
  <si>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</si>
  <si>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</si>
  <si>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</si>
  <si>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</si>
  <si>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</si>
  <si>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</si>
  <si>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</si>
  <si>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</si>
  <si>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</si>
  <si>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</si>
  <si>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</si>
  <si>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</si>
  <si>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</si>
  <si>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</si>
  <si>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</si>
  <si>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</si>
  <si>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</si>
  <si>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</si>
  <si>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</si>
  <si>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</si>
  <si>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</si>
  <si>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</si>
  <si>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</si>
  <si>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</si>
  <si>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</si>
  <si>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</si>
  <si>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</si>
  <si>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</si>
  <si>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</si>
  <si>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</si>
  <si>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</si>
  <si>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</si>
  <si>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</si>
  <si>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</si>
  <si>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</si>
  <si>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</si>
  <si>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</si>
  <si>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</si>
  <si>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</si>
  <si>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</si>
  <si>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</si>
  <si>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</si>
  <si>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</si>
  <si>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</si>
  <si>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</si>
  <si>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</si>
  <si>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</si>
  <si>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</si>
  <si>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</si>
  <si>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</si>
  <si>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</si>
  <si>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</si>
  <si>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</si>
  <si>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</si>
  <si>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</si>
  <si>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</si>
  <si>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</si>
  <si>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</si>
  <si>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</si>
  <si>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</si>
  <si>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</si>
  <si>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</si>
  <si>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</si>
  <si>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</si>
  <si>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</si>
  <si>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</si>
  <si>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</si>
  <si>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</si>
  <si>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</si>
  <si>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</si>
  <si>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</si>
  <si>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</si>
  <si>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</si>
  <si>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</si>
  <si>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</si>
  <si>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</si>
  <si>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</si>
  <si>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</si>
  <si>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</si>
  <si>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</si>
  <si>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</si>
  <si>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</si>
  <si>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</si>
  <si>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</si>
  <si>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</si>
  <si>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</si>
  <si>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</si>
  <si>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</si>
  <si>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</si>
  <si>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</si>
  <si>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</si>
  <si>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</si>
  <si>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</si>
  <si>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</si>
  <si>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</si>
  <si>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</si>
  <si>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</si>
  <si>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</si>
  <si>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</si>
  <si>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</si>
  <si>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</si>
  <si>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</si>
  <si>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</si>
  <si>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</si>
  <si>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</si>
  <si>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</si>
  <si>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</si>
  <si>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</si>
  <si>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</si>
  <si>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</si>
  <si>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</si>
  <si>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</si>
  <si>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</si>
  <si>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</si>
  <si>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</si>
  <si>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</si>
  <si>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</si>
  <si>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</si>
  <si>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</si>
  <si>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</si>
  <si>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</si>
  <si>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</si>
  <si>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</si>
  <si>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</si>
  <si>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</si>
  <si>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</si>
  <si>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</si>
  <si>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</si>
  <si>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</si>
  <si>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</si>
  <si>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</si>
  <si>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</si>
  <si>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</si>
  <si>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</si>
  <si>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</si>
  <si>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</si>
  <si>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</si>
  <si>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</si>
  <si>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</si>
  <si>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</si>
  <si>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</si>
  <si>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</si>
  <si>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</si>
  <si>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</si>
  <si>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</si>
  <si>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</si>
  <si>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</si>
  <si>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</si>
  <si>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</si>
  <si>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</si>
  <si>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</si>
  <si>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</si>
  <si>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</si>
  <si>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</si>
  <si>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</si>
  <si>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</si>
  <si>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</si>
  <si>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</si>
  <si>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</si>
  <si>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</si>
  <si>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</si>
  <si>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</si>
  <si>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</si>
  <si>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</si>
  <si>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</si>
  <si>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</si>
  <si>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</si>
  <si>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</si>
  <si>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</si>
  <si>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</si>
  <si>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</si>
  <si>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</si>
  <si>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</si>
  <si>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</si>
  <si>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</si>
  <si>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</si>
  <si>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</si>
  <si>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</si>
  <si>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</si>
  <si>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</si>
  <si>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</si>
  <si>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</si>
  <si>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</si>
  <si>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</si>
  <si>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</si>
  <si>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</si>
  <si>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</si>
  <si>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</si>
  <si>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</si>
  <si>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</si>
  <si>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</si>
  <si>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</si>
  <si>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</si>
  <si>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</si>
  <si>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</si>
  <si>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</si>
  <si>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</si>
  <si>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</si>
  <si>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</si>
  <si>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</si>
  <si>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</si>
  <si>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</si>
  <si>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</si>
  <si>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</si>
  <si>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</si>
  <si>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</si>
  <si>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</si>
  <si>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</si>
  <si>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</si>
  <si>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</si>
  <si>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</si>
  <si>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</si>
  <si>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</si>
  <si>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</si>
  <si>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</si>
  <si>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</si>
  <si>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</si>
  <si>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</si>
  <si>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</si>
  <si>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</si>
  <si>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</si>
  <si>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</si>
  <si>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</si>
  <si>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</si>
  <si>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</si>
  <si>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</si>
  <si>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</si>
  <si>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</si>
  <si>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</si>
  <si>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</si>
  <si>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</si>
  <si>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</si>
  <si>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</si>
  <si>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</si>
  <si>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</si>
  <si>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</si>
  <si>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</si>
  <si>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</si>
  <si>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</si>
  <si>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</si>
  <si>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</si>
  <si>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</si>
  <si>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</si>
  <si>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</si>
  <si>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</si>
  <si>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</si>
  <si>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</si>
  <si>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</si>
  <si>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</si>
  <si>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</si>
  <si>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</si>
  <si>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</si>
  <si>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</si>
  <si>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</si>
  <si>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</si>
  <si>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</si>
  <si>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</si>
  <si>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</si>
  <si>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</si>
  <si>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</si>
  <si>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</si>
  <si>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</si>
  <si>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</si>
  <si>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</si>
  <si>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</si>
  <si>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</si>
  <si>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</si>
  <si>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</si>
  <si>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</si>
  <si>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</si>
  <si>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</si>
  <si>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</si>
  <si>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</si>
  <si>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</si>
  <si>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</si>
  <si>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</si>
  <si>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</si>
  <si>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</si>
  <si>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</si>
  <si>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</si>
  <si>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</si>
  <si>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</si>
  <si>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</si>
  <si>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</si>
  <si>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</si>
  <si>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</si>
  <si>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</si>
  <si>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</si>
  <si>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</si>
  <si>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</si>
  <si>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</si>
  <si>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</si>
  <si>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</si>
  <si>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</si>
  <si>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</si>
  <si>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</si>
  <si>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</si>
  <si>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</si>
  <si>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</si>
  <si>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</si>
  <si>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</si>
  <si>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</si>
  <si>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</si>
  <si>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</si>
  <si>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</si>
  <si>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</si>
  <si>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</si>
  <si>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</si>
  <si>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</si>
  <si>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</si>
  <si>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</si>
  <si>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</si>
  <si>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</si>
  <si>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</si>
  <si>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</si>
  <si>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</si>
  <si>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</si>
  <si>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</si>
  <si>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</si>
  <si>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</si>
  <si>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</si>
  <si>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</si>
  <si>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</si>
  <si>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</si>
  <si>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</si>
  <si>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</si>
  <si>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</si>
  <si>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</si>
  <si>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</si>
  <si>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</si>
  <si>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</si>
  <si>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</si>
  <si>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</si>
  <si>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</si>
  <si>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</si>
  <si>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</si>
  <si>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</si>
  <si>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</si>
  <si>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</si>
  <si>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</si>
  <si>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</si>
  <si>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</si>
  <si>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</si>
  <si>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</si>
  <si>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</si>
  <si>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</si>
  <si>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</si>
  <si>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</si>
  <si>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</si>
  <si>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</si>
  <si>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</si>
  <si>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</si>
  <si>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</si>
  <si>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</si>
  <si>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</si>
  <si>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</si>
  <si>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</si>
  <si>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</si>
  <si>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</si>
  <si>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</si>
  <si>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</si>
  <si>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</si>
  <si>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</si>
  <si>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</si>
  <si>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</si>
  <si>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</si>
  <si>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</si>
  <si>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</si>
  <si>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</si>
  <si>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</si>
  <si>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</si>
  <si>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</si>
  <si>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</si>
  <si>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</si>
  <si>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</si>
  <si>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</si>
  <si>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</si>
  <si>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</si>
  <si>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</si>
  <si>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</si>
  <si>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</si>
  <si>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</si>
  <si>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</si>
  <si>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</si>
  <si>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</si>
  <si>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</si>
  <si>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</si>
  <si>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</si>
  <si>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</si>
  <si>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</si>
  <si>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</si>
  <si>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</si>
  <si>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</si>
  <si>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</si>
  <si>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</si>
  <si>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</si>
  <si>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</si>
  <si>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</si>
  <si>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</si>
  <si>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</si>
  <si>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</si>
  <si>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</si>
  <si>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</si>
  <si>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</si>
  <si>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</si>
  <si>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</si>
  <si>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</si>
  <si>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</si>
  <si>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</si>
  <si>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</si>
  <si>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</si>
  <si>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</si>
  <si>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</si>
  <si>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</si>
  <si>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</si>
  <si>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</si>
  <si>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</si>
  <si>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</si>
  <si>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</si>
  <si>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</si>
  <si>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</si>
  <si>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</si>
  <si>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</si>
  <si>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</si>
  <si>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</si>
  <si>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</si>
  <si>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</si>
  <si>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</si>
  <si>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</si>
  <si>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</si>
  <si>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</si>
  <si>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</si>
  <si>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</si>
  <si>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</si>
  <si>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</si>
  <si>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</si>
  <si>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</si>
  <si>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</si>
  <si>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</si>
  <si>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</si>
  <si>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</si>
  <si>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</si>
  <si>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</si>
  <si>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</si>
  <si>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</si>
  <si>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</si>
  <si>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</si>
  <si>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</si>
  <si>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</si>
  <si>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</si>
  <si>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</si>
  <si>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</si>
  <si>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</si>
  <si>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</si>
  <si>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</si>
  <si>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</si>
  <si>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</si>
  <si>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</si>
  <si>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</si>
  <si>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</si>
  <si>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</si>
  <si>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</si>
  <si>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</si>
  <si>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</si>
  <si>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</si>
  <si>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</si>
  <si>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</si>
  <si>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</si>
  <si>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</si>
  <si>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</si>
  <si>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</si>
  <si>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</si>
  <si>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</si>
  <si>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</si>
  <si>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</si>
  <si>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</si>
  <si>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</si>
  <si>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</si>
  <si>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</si>
  <si>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</si>
  <si>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</si>
  <si>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</si>
  <si>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</si>
  <si>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</si>
  <si>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</si>
  <si>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</si>
  <si>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</si>
  <si>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</si>
  <si>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</si>
  <si>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</si>
  <si>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</si>
  <si>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</si>
  <si>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</si>
  <si>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</si>
  <si>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</si>
  <si>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</si>
  <si>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</si>
  <si>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</si>
  <si>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</si>
  <si>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</si>
  <si>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</si>
  <si>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</si>
  <si>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</si>
  <si>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</si>
  <si>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</si>
  <si>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</si>
  <si>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</si>
  <si>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</si>
  <si>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</si>
  <si>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</si>
  <si>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</si>
  <si>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</si>
  <si>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</si>
  <si>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</si>
  <si>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</si>
  <si>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</si>
  <si>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</si>
  <si>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</si>
  <si>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</si>
  <si>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</si>
  <si>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</si>
  <si>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</si>
  <si>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</si>
  <si>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</si>
  <si>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</si>
  <si>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</si>
  <si>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</si>
  <si>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</si>
  <si>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</si>
  <si>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</si>
  <si>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</si>
  <si>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</si>
  <si>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</si>
  <si>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</si>
  <si>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</si>
  <si>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</si>
  <si>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</si>
  <si>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</si>
  <si>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</si>
  <si>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</si>
  <si>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</si>
  <si>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</si>
  <si>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</si>
  <si>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</si>
  <si>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</si>
  <si>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</si>
  <si>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</si>
  <si>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</si>
  <si>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</si>
  <si>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</si>
  <si>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</si>
  <si>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</si>
  <si>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</si>
  <si>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</si>
  <si>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</si>
  <si>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</si>
  <si>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</si>
  <si>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</si>
  <si>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</si>
  <si>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</si>
  <si>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</si>
  <si>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</si>
  <si>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</si>
  <si>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</si>
  <si>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</si>
  <si>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</si>
  <si>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</si>
  <si>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</si>
  <si>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</si>
  <si>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</si>
  <si>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</si>
  <si>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</si>
  <si>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</si>
  <si>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</si>
  <si>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</si>
  <si>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</si>
  <si>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</si>
  <si>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</si>
  <si>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</si>
  <si>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</si>
  <si>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</si>
  <si>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</si>
  <si>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</si>
  <si>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</si>
  <si>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</si>
  <si>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</si>
  <si>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</si>
  <si>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</si>
  <si>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</si>
  <si>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</si>
  <si>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</si>
  <si>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</si>
  <si>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</si>
  <si>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</si>
  <si>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</si>
  <si>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</si>
  <si>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</si>
  <si>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</si>
  <si>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</si>
  <si>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</si>
  <si>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</si>
  <si>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</si>
  <si>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</si>
  <si>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</si>
  <si>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</si>
  <si>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</si>
  <si>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</si>
  <si>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</si>
  <si>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</si>
  <si>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</si>
  <si>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</si>
  <si>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</si>
  <si>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</si>
  <si>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</si>
  <si>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</si>
  <si>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</si>
  <si>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</si>
  <si>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</si>
  <si>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</si>
  <si>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</si>
  <si>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</si>
  <si>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</si>
  <si>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</si>
  <si>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</si>
  <si>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</si>
  <si>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</si>
  <si>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</si>
  <si>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</si>
  <si>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</si>
  <si>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</si>
  <si>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</si>
  <si>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</si>
  <si>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</si>
  <si>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</si>
  <si>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</si>
  <si>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</si>
  <si>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</si>
  <si>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</si>
  <si>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</si>
  <si>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</si>
  <si>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</si>
  <si>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</si>
  <si>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</si>
  <si>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</si>
  <si>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</si>
  <si>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</si>
  <si>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</si>
  <si>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</si>
  <si>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</si>
  <si>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</si>
  <si>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</si>
  <si>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</si>
  <si>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</si>
  <si>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</si>
  <si>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</si>
  <si>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</si>
  <si>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</si>
  <si>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</si>
  <si>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</si>
  <si>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</si>
  <si>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</si>
  <si>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</si>
  <si>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</si>
  <si>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</si>
  <si>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</si>
  <si>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</si>
  <si>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</si>
  <si>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</si>
  <si>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</si>
  <si>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</si>
  <si>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</si>
  <si>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</si>
  <si>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</si>
  <si>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</si>
  <si>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</si>
  <si>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</si>
  <si>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</si>
  <si>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</si>
  <si>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</si>
  <si>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</si>
  <si>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</si>
  <si>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</si>
  <si>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</si>
  <si>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</si>
  <si>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</si>
  <si>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</si>
  <si>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</si>
  <si>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</si>
  <si>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</si>
  <si>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</si>
  <si>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</si>
  <si>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</si>
  <si>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</si>
  <si>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</si>
  <si>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</si>
  <si>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</si>
  <si>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</si>
  <si>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</si>
  <si>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</si>
  <si>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</si>
  <si>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</si>
  <si>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</si>
  <si>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</si>
  <si>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</si>
  <si>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</si>
  <si>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</si>
  <si>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</si>
  <si>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</si>
  <si>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</si>
  <si>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</si>
  <si>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</si>
  <si>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</si>
  <si>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</si>
  <si>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</si>
  <si>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</si>
  <si>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</si>
  <si>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</si>
  <si>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</si>
  <si>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</si>
  <si>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</si>
  <si>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</si>
  <si>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</si>
  <si>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</si>
  <si>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</si>
  <si>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</si>
  <si>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</si>
  <si>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</si>
  <si>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</si>
  <si>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</si>
  <si>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</si>
  <si>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</si>
  <si>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</si>
  <si>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</si>
  <si>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</si>
  <si>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</si>
  <si>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</si>
  <si>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</si>
  <si>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</si>
  <si>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</si>
  <si>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</si>
  <si>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</si>
  <si>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</si>
  <si>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</si>
  <si>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</si>
  <si>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</si>
  <si>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</si>
  <si>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</si>
  <si>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</si>
  <si>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</si>
  <si>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</si>
  <si>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</si>
  <si>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</si>
  <si>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</si>
  <si>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</si>
  <si>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</si>
  <si>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</si>
  <si>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</si>
  <si>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</si>
  <si>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</si>
  <si>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</si>
  <si>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</si>
  <si>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</si>
  <si>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</si>
  <si>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</si>
  <si>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</si>
  <si>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</si>
  <si>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</si>
  <si>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</si>
  <si>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</si>
  <si>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</si>
  <si>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</si>
  <si>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</si>
  <si>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</si>
  <si>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</si>
  <si>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</si>
  <si>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</si>
  <si>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</si>
  <si>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</si>
  <si>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</si>
  <si>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</si>
  <si>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</si>
  <si>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</si>
  <si>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</si>
  <si>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</si>
  <si>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</si>
  <si>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</si>
  <si>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</si>
  <si>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</si>
  <si>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</si>
  <si>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</si>
  <si>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</si>
  <si>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</si>
  <si>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</si>
  <si>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</si>
  <si>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</si>
  <si>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</si>
  <si>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</si>
  <si>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</si>
  <si>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</si>
  <si>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</si>
  <si>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</si>
  <si>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</si>
  <si>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</si>
  <si>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</si>
  <si>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</si>
  <si>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</si>
  <si>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</si>
  <si>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</si>
  <si>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</si>
  <si>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</si>
  <si>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</si>
  <si>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</si>
  <si>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</si>
  <si>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</si>
  <si>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</si>
  <si>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</si>
  <si>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</si>
  <si>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</si>
  <si>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</si>
  <si>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</si>
  <si>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</si>
  <si>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</si>
  <si>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</si>
  <si>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</si>
  <si>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</si>
  <si>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</si>
  <si>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</si>
  <si>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</si>
  <si>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</si>
  <si>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</si>
  <si>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</si>
  <si>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</si>
  <si>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</si>
  <si>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</si>
  <si>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</si>
  <si>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</si>
  <si>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</si>
  <si>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</si>
  <si>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</si>
  <si>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</si>
  <si>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</si>
  <si>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</si>
  <si>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</si>
  <si>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</si>
  <si>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</si>
  <si>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</si>
  <si>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</si>
  <si>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</si>
  <si>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</si>
  <si>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</si>
  <si>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</si>
  <si>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</si>
  <si>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</si>
  <si>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</si>
  <si>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</si>
  <si>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</si>
  <si>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</si>
  <si>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</si>
  <si>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</si>
  <si>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</si>
  <si>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</si>
  <si>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</si>
  <si>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</si>
  <si>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</si>
  <si>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</si>
  <si>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</si>
  <si>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</si>
  <si>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</si>
  <si>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</si>
  <si>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</si>
  <si>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</si>
  <si>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</si>
  <si>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</si>
  <si>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</si>
  <si>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</si>
  <si>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</si>
  <si>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</si>
  <si>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</si>
  <si>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</si>
  <si>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</si>
  <si>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</si>
  <si>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</si>
  <si>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</si>
  <si>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</si>
  <si>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</si>
  <si>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</si>
  <si>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</si>
  <si>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</si>
  <si>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</si>
  <si>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</si>
  <si>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</si>
  <si>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</si>
  <si>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</si>
  <si>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</si>
  <si>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</si>
  <si>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</si>
  <si>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</si>
  <si>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</si>
  <si>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</si>
  <si>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</si>
  <si>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</si>
  <si>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</si>
  <si>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</si>
  <si>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</si>
  <si>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</si>
  <si>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</si>
  <si>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</si>
  <si>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</si>
  <si>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</si>
  <si>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</si>
  <si>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</si>
  <si>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</si>
  <si>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</si>
  <si>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</si>
  <si>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</si>
  <si>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</si>
  <si>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</si>
  <si>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</si>
  <si>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</si>
  <si>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</si>
  <si>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</si>
  <si>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</si>
  <si>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</si>
  <si>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</si>
  <si>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</si>
  <si>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</si>
  <si>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</si>
  <si>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</si>
  <si>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</si>
  <si>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</si>
  <si>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</si>
  <si>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</si>
  <si>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</si>
  <si>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</si>
  <si>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</si>
  <si>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</si>
  <si>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</si>
  <si>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</si>
  <si>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</si>
  <si>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</si>
  <si>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</si>
  <si>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</si>
  <si>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</si>
  <si>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</si>
  <si>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</si>
  <si>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</si>
  <si>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</si>
  <si>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</si>
  <si>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</si>
  <si>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</si>
  <si>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</si>
  <si>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</si>
  <si>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</si>
  <si>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</si>
  <si>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</si>
  <si>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</si>
  <si>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</si>
  <si>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</si>
  <si>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</si>
  <si>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</si>
  <si>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</si>
  <si>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</si>
  <si>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</si>
  <si>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</si>
  <si>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</si>
  <si>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</si>
  <si>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</si>
  <si>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</si>
  <si>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</si>
  <si>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</si>
  <si>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</si>
  <si>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</si>
  <si>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</si>
  <si>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</si>
  <si>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</si>
  <si>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</si>
  <si>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</si>
  <si>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</si>
  <si>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</si>
  <si>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</si>
  <si>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</si>
  <si>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</si>
  <si>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</si>
  <si>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</si>
  <si>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</si>
  <si>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</si>
  <si>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</si>
  <si>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</si>
  <si>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</si>
  <si>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</si>
  <si>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</si>
  <si>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</si>
  <si>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</si>
  <si>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</si>
  <si>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</si>
  <si>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</si>
  <si>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</si>
  <si>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</si>
  <si>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</si>
  <si>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</si>
  <si>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</si>
  <si>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</si>
  <si>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</si>
  <si>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</si>
  <si>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</si>
  <si>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</si>
  <si>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</si>
  <si>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</si>
  <si>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</si>
  <si>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</si>
  <si>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</si>
  <si>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</si>
  <si>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</si>
  <si>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</si>
  <si>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</si>
  <si>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</si>
  <si>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</si>
  <si>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</si>
  <si>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</si>
  <si>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</si>
  <si>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</si>
  <si>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</si>
  <si>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</si>
  <si>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</si>
  <si>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</si>
  <si>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</si>
  <si>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</si>
  <si>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</si>
  <si>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</si>
  <si>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</si>
  <si>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</si>
  <si>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</si>
  <si>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</si>
  <si>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</si>
  <si>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</si>
  <si>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</si>
  <si>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</si>
  <si>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</si>
  <si>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</si>
  <si>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</si>
  <si>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</si>
  <si>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</si>
  <si>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</si>
  <si>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</si>
  <si>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</si>
  <si>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</si>
  <si>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</si>
  <si>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</si>
  <si>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</si>
  <si>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</si>
  <si>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</si>
  <si>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</si>
  <si>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</si>
  <si>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</si>
  <si>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</si>
  <si>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</si>
  <si>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</si>
  <si>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</si>
  <si>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</si>
  <si>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</si>
  <si>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</si>
  <si>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</si>
  <si>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</si>
  <si>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</si>
  <si>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</si>
  <si>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</si>
  <si>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</si>
  <si>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</si>
  <si>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</si>
  <si>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</si>
  <si>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</si>
  <si>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</si>
  <si>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</si>
  <si>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</si>
  <si>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</si>
  <si>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</si>
  <si>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</si>
  <si>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</si>
  <si>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</si>
  <si>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</si>
  <si>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</si>
  <si>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</si>
  <si>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</si>
  <si>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</si>
  <si>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</si>
  <si>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</si>
  <si>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</si>
  <si>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</si>
  <si>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</si>
  <si>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</si>
  <si>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</si>
  <si>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</si>
  <si>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</si>
  <si>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</si>
  <si>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</si>
  <si>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</si>
  <si>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</si>
  <si>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</si>
  <si>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</si>
  <si>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</si>
  <si>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</si>
  <si>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</si>
  <si>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</si>
  <si>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</si>
  <si>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</si>
  <si>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</si>
  <si>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</si>
  <si>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</si>
  <si>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</si>
  <si>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</si>
  <si>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</si>
  <si>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</si>
  <si>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</si>
  <si>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</si>
  <si>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</si>
  <si>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</si>
  <si>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</si>
  <si>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</si>
  <si>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</si>
  <si>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</si>
  <si>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</si>
  <si>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</si>
  <si>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</si>
  <si>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</si>
  <si>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</si>
  <si>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</si>
  <si>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</si>
  <si>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</si>
  <si>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</si>
  <si>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</si>
  <si>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</si>
  <si>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</si>
  <si>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</si>
  <si>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</si>
  <si>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</si>
  <si>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</si>
  <si>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</si>
  <si>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</si>
  <si>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</si>
  <si>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</si>
  <si>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</si>
  <si>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</si>
  <si>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</si>
  <si>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</si>
  <si>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</si>
  <si>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</si>
  <si>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</si>
  <si>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</si>
  <si>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</si>
  <si>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</si>
  <si>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</si>
  <si>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</si>
  <si>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</si>
  <si>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</si>
  <si>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</si>
  <si>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</si>
  <si>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</si>
  <si>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</si>
  <si>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</si>
  <si>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</si>
  <si>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</si>
  <si>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</si>
  <si>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</si>
  <si>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</si>
  <si>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</si>
  <si>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</si>
  <si>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</si>
  <si>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</si>
  <si>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</si>
  <si>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</si>
  <si>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</si>
  <si>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</si>
  <si>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</si>
  <si>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</si>
  <si>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</si>
  <si>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</si>
  <si>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</si>
  <si>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</si>
  <si>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</si>
  <si>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</si>
  <si>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</si>
  <si>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</si>
  <si>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</si>
  <si>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</si>
  <si>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</si>
  <si>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</si>
  <si>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</si>
  <si>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</si>
  <si>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</si>
  <si>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</si>
  <si>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</si>
  <si>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</si>
  <si>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</si>
  <si>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</si>
  <si>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</si>
  <si>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</si>
  <si>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</si>
  <si>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</si>
  <si>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</si>
  <si>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</si>
  <si>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</si>
  <si>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</si>
  <si>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</si>
  <si>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</si>
  <si>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</si>
  <si>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</si>
  <si>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</si>
  <si>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</si>
  <si>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</si>
  <si>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</si>
  <si>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</si>
  <si>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</si>
  <si>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</si>
  <si>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</si>
  <si>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</si>
  <si>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</si>
  <si>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</si>
  <si>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</si>
  <si>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</si>
  <si>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</si>
  <si>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</si>
  <si>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</si>
  <si>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</si>
  <si>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</si>
  <si>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</si>
  <si>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</si>
  <si>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</si>
  <si>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</si>
  <si>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</si>
  <si>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</si>
  <si>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</si>
  <si>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</si>
  <si>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</si>
  <si>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</si>
  <si>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</si>
  <si>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</si>
  <si>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</si>
  <si>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</si>
  <si>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</si>
  <si>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</si>
  <si>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</si>
  <si>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</si>
  <si>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</si>
  <si>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</si>
  <si>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</si>
  <si>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</si>
  <si>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</si>
  <si>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</si>
  <si>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</si>
  <si>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</si>
  <si>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</si>
  <si>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</si>
  <si>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</si>
  <si>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</si>
  <si>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</si>
  <si>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</si>
  <si>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</si>
  <si>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</si>
  <si>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</si>
  <si>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</si>
  <si>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</si>
  <si>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</si>
  <si>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</si>
  <si>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</si>
  <si>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</si>
  <si>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</si>
  <si>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</si>
  <si>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</si>
  <si>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</si>
  <si>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</si>
  <si>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</si>
  <si>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</si>
  <si>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</si>
  <si>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</si>
  <si>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</si>
  <si>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</si>
  <si>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</si>
  <si>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</si>
  <si>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</si>
  <si>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</si>
  <si>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</si>
  <si>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</si>
  <si>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</si>
  <si>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</si>
  <si>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</si>
  <si>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</si>
  <si>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</si>
  <si>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</si>
  <si>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</si>
  <si>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</si>
  <si>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</si>
  <si>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</si>
  <si>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</si>
  <si>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</si>
  <si>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</si>
  <si>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</si>
  <si>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</si>
  <si>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</si>
  <si>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</si>
  <si>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</si>
  <si>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</si>
  <si>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</si>
  <si>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</si>
  <si>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</si>
  <si>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</si>
  <si>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</si>
  <si>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</si>
  <si>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</si>
  <si>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</si>
  <si>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</si>
  <si>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</si>
  <si>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</si>
  <si>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</si>
  <si>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</si>
  <si>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</si>
  <si>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</si>
  <si>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</si>
  <si>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</si>
  <si>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</si>
  <si>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</si>
  <si>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</si>
  <si>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</si>
  <si>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</si>
  <si>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</si>
  <si>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</si>
  <si>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</si>
  <si>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</si>
  <si>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</si>
  <si>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</si>
  <si>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</si>
  <si>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</si>
  <si>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</si>
  <si>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</si>
  <si>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</si>
  <si>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</si>
  <si>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</si>
  <si>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</si>
  <si>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</si>
  <si>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</si>
  <si>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</si>
  <si>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</si>
  <si>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</si>
  <si>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</si>
  <si>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</si>
  <si>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</si>
  <si>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</si>
  <si>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</si>
  <si>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</si>
  <si>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</si>
  <si>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</si>
  <si>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</si>
  <si>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</si>
  <si>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</si>
  <si>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</si>
  <si>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</si>
  <si>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</si>
  <si>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</si>
  <si>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</si>
  <si>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</si>
  <si>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</si>
  <si>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</si>
  <si>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</si>
  <si>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</si>
  <si>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</si>
  <si>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</si>
  <si>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</si>
  <si>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</si>
  <si>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</si>
  <si>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</si>
  <si>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</si>
  <si>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</si>
  <si>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</si>
  <si>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</si>
  <si>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</si>
  <si>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</si>
  <si>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</si>
  <si>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</si>
  <si>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</si>
  <si>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</si>
  <si>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</si>
  <si>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</si>
  <si>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</si>
  <si>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</si>
  <si>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</si>
  <si>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</si>
  <si>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</si>
  <si>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</si>
  <si>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</si>
  <si>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</si>
  <si>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</si>
  <si>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</si>
  <si>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</si>
  <si>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</si>
  <si>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</si>
  <si>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</si>
  <si>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</si>
  <si>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</si>
  <si>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</si>
  <si>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</si>
  <si>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</si>
  <si>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</si>
  <si>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</si>
  <si>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</si>
  <si>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</si>
  <si>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</si>
  <si>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</si>
  <si>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</si>
  <si>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</si>
  <si>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</si>
  <si>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</si>
  <si>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</si>
  <si>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</si>
  <si>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</si>
  <si>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</si>
  <si>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</si>
  <si>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</si>
  <si>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</si>
  <si>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</si>
  <si>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</si>
  <si>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</si>
  <si>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</si>
  <si>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</si>
  <si>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</si>
  <si>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</si>
  <si>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</si>
  <si>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</si>
  <si>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</si>
  <si>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</si>
  <si>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</si>
  <si>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</si>
  <si>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</si>
  <si>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</si>
  <si>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</si>
  <si>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</si>
  <si>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</si>
  <si>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</si>
  <si>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</si>
  <si>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</si>
  <si>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</si>
  <si>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</si>
  <si>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</si>
  <si>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</si>
  <si>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</si>
  <si>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</si>
  <si>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</si>
  <si>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</si>
  <si>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</si>
  <si>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</si>
  <si>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</si>
  <si>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</si>
  <si>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</si>
  <si>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</si>
  <si>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</si>
  <si>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</si>
  <si>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</si>
  <si>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</si>
  <si>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</si>
  <si>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</si>
  <si>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</si>
  <si>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</si>
  <si>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</si>
  <si>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</si>
  <si>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</si>
  <si>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</si>
  <si>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</si>
  <si>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</si>
  <si>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</si>
  <si>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</si>
  <si>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</si>
  <si>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</si>
  <si>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</si>
  <si>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</si>
  <si>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</si>
  <si>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</si>
  <si>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</si>
  <si>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</si>
  <si>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</si>
  <si>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</si>
  <si>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</si>
  <si>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</si>
  <si>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</si>
  <si>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</si>
  <si>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</si>
  <si>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</si>
  <si>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</si>
  <si>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</si>
  <si>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</si>
  <si>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</si>
  <si>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</si>
  <si>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</si>
  <si>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</si>
  <si>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</si>
  <si>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</si>
  <si>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</si>
  <si>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</si>
  <si>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</si>
  <si>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</si>
  <si>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</si>
  <si>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</si>
  <si>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</si>
  <si>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</si>
  <si>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</si>
  <si>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</si>
  <si>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</si>
  <si>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</si>
  <si>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</si>
  <si>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</si>
  <si>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</si>
  <si>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</si>
  <si>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</si>
  <si>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</si>
  <si>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</si>
  <si>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</si>
  <si>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</si>
  <si>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</si>
  <si>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</si>
  <si>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</si>
  <si>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</si>
  <si>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</si>
  <si>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</si>
  <si>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</si>
  <si>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</si>
  <si>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</si>
  <si>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</si>
  <si>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</si>
  <si>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</si>
  <si>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</si>
  <si>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</si>
  <si>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</si>
  <si>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</si>
  <si>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</si>
  <si>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</si>
  <si>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</si>
  <si>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</si>
  <si>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</si>
  <si>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</si>
  <si>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</si>
  <si>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</si>
  <si>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</si>
  <si>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</si>
  <si>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</si>
  <si>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</si>
  <si>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</si>
  <si>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</si>
  <si>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</si>
  <si>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</si>
  <si>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</si>
  <si>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</si>
  <si>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</si>
  <si>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</si>
  <si>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</si>
  <si>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</si>
  <si>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</si>
  <si>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</si>
  <si>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</si>
  <si>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</si>
  <si>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</si>
  <si>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</si>
  <si>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</si>
  <si>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</si>
  <si>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</si>
  <si>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</si>
  <si>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</si>
  <si>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</si>
  <si>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</si>
  <si>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</si>
  <si>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</si>
  <si>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</si>
  <si>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</si>
  <si>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</si>
  <si>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</si>
  <si>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</si>
  <si>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</si>
  <si>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</si>
  <si>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</si>
  <si>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</si>
  <si>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</si>
  <si>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</si>
  <si>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</si>
  <si>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</si>
  <si>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</si>
  <si>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</si>
  <si>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</si>
  <si>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</si>
  <si>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</si>
  <si>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</si>
  <si>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</si>
  <si>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</si>
  <si>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</si>
  <si>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</si>
  <si>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</si>
  <si>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</si>
  <si>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</si>
  <si>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</si>
  <si>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</si>
  <si>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</si>
  <si>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</si>
  <si>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</si>
  <si>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</si>
  <si>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</si>
  <si>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</si>
  <si>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</si>
  <si>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</si>
  <si>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</si>
  <si>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</si>
  <si>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</si>
  <si>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</si>
  <si>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</si>
  <si>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</si>
  <si>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</si>
  <si>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</si>
  <si>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</si>
  <si>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</si>
  <si>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</si>
  <si>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</si>
  <si>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</si>
  <si>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</si>
  <si>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</si>
  <si>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</si>
  <si>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</si>
  <si>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</si>
  <si>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</si>
  <si>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</si>
  <si>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</si>
  <si>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</si>
  <si>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</si>
  <si>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</si>
  <si>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</si>
  <si>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</si>
  <si>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</si>
  <si>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</si>
  <si>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</si>
  <si>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</si>
  <si>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</si>
  <si>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</si>
  <si>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</si>
  <si>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</si>
  <si>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</si>
  <si>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</si>
  <si>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</si>
  <si>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</si>
  <si>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</si>
  <si>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</si>
  <si>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</si>
  <si>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</si>
  <si>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</si>
  <si>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</si>
  <si>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</si>
  <si>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</si>
  <si>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</si>
  <si>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</si>
  <si>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</si>
  <si>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</si>
  <si>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</si>
  <si>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</si>
  <si>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</si>
  <si>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</si>
  <si>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</si>
  <si>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</si>
  <si>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</si>
  <si>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</si>
  <si>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</si>
  <si>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</si>
  <si>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</si>
  <si>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</si>
  <si>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</si>
  <si>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</si>
  <si>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</si>
  <si>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</si>
  <si>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</si>
  <si>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</si>
  <si>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</si>
  <si>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</si>
  <si>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</si>
  <si>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</si>
  <si>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</si>
  <si>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</si>
  <si>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</si>
  <si>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</si>
  <si>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</si>
  <si>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</si>
  <si>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</si>
  <si>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</si>
  <si>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</si>
  <si>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</si>
  <si>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</si>
  <si>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</si>
  <si>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</si>
  <si>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</si>
  <si>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</si>
  <si>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</si>
  <si>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</si>
  <si>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</si>
  <si>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</si>
  <si>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</si>
  <si>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</si>
  <si>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</si>
  <si>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</si>
  <si>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</si>
  <si>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</si>
  <si>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</si>
  <si>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</si>
  <si>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</si>
  <si>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</si>
  <si>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</si>
  <si>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</si>
  <si>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</si>
  <si>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</si>
  <si>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</si>
  <si>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</si>
  <si>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</si>
  <si>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</si>
  <si>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</si>
  <si>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</si>
  <si>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</si>
  <si>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</si>
  <si>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</si>
  <si>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</si>
  <si>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</si>
  <si>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</si>
  <si>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</si>
  <si>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</si>
  <si>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</si>
  <si>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</si>
  <si>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</si>
  <si>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</si>
  <si>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</si>
  <si>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</si>
  <si>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</si>
  <si>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</si>
  <si>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</si>
  <si>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</si>
  <si>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</si>
  <si>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</si>
  <si>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</si>
  <si>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</si>
  <si>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</si>
  <si>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</si>
  <si>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</si>
  <si>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</si>
  <si>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</si>
  <si>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</si>
  <si>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</si>
  <si>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</si>
  <si>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</si>
  <si>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</si>
  <si>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</si>
  <si>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</si>
  <si>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</si>
  <si>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</si>
  <si>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</si>
  <si>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</si>
  <si>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</si>
  <si>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</si>
  <si>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</si>
  <si>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</si>
  <si>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</si>
  <si>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</si>
  <si>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</si>
  <si>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</si>
  <si>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</si>
  <si>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</si>
  <si>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</si>
  <si>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</si>
  <si>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</si>
  <si>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</si>
  <si>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</si>
  <si>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</si>
  <si>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</si>
  <si>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</si>
  <si>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</si>
  <si>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</si>
  <si>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</si>
  <si>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</si>
  <si>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</si>
  <si>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</si>
  <si>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</si>
  <si>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</si>
  <si>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</si>
  <si>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</si>
  <si>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</si>
  <si>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</si>
  <si>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</si>
  <si>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</si>
  <si>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</si>
  <si>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</si>
  <si>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</si>
  <si>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</si>
  <si>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</si>
  <si>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</si>
  <si>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</si>
  <si>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</si>
  <si>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</si>
  <si>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</si>
  <si>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</si>
  <si>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</si>
  <si>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</si>
  <si>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</si>
  <si>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</si>
  <si>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</si>
  <si>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</si>
  <si>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</si>
  <si>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</si>
  <si>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</si>
  <si>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</si>
  <si>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</si>
  <si>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</si>
  <si>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</si>
  <si>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</si>
  <si>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</si>
  <si>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</si>
  <si>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</si>
  <si>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</si>
  <si>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</si>
  <si>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</si>
  <si>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</si>
  <si>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</si>
  <si>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</si>
  <si>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</si>
  <si>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</si>
  <si>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</si>
  <si>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</si>
  <si>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</si>
  <si>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</si>
  <si>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</si>
  <si>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</si>
  <si>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</si>
  <si>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</si>
  <si>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</si>
  <si>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</si>
  <si>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</si>
  <si>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</si>
  <si>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</si>
  <si>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</si>
  <si>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</si>
  <si>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</si>
  <si>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</si>
  <si>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</si>
  <si>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</si>
  <si>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</si>
  <si>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</si>
  <si>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</si>
  <si>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</si>
  <si>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</si>
  <si>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</si>
  <si>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</si>
  <si>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</si>
  <si>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</si>
  <si>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</si>
  <si>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</si>
  <si>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</si>
  <si>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</si>
  <si>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</si>
  <si>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</si>
  <si>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</si>
  <si>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</si>
  <si>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</si>
  <si>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</si>
  <si>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</si>
  <si>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</si>
  <si>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</si>
  <si>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</si>
  <si>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</si>
  <si>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</si>
  <si>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</si>
  <si>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</si>
  <si>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</si>
  <si>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</si>
  <si>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</si>
  <si>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</si>
  <si>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</si>
  <si>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</si>
  <si>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</si>
  <si>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</si>
  <si>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</si>
  <si>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</si>
  <si>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</si>
  <si>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</si>
  <si>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</si>
  <si>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</si>
  <si>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</si>
  <si>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</si>
  <si>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</si>
  <si>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</si>
  <si>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</si>
  <si>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</si>
  <si>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</si>
  <si>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</si>
  <si>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</si>
  <si>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</si>
  <si>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</si>
  <si>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</si>
  <si>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</si>
  <si>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</si>
  <si>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</si>
  <si>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</si>
  <si>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</si>
  <si>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</si>
  <si>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</si>
  <si>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</si>
  <si>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</si>
  <si>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</si>
  <si>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</si>
  <si>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</si>
  <si>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</si>
  <si>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</si>
  <si>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</si>
  <si>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</si>
  <si>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</si>
  <si>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</si>
  <si>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</si>
  <si>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</si>
  <si>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</si>
  <si>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</si>
  <si>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</si>
  <si>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</si>
  <si>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</si>
  <si>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</si>
  <si>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</si>
  <si>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</si>
  <si>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</si>
  <si>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</si>
  <si>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</si>
  <si>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</si>
  <si>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</si>
  <si>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</si>
  <si>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</si>
  <si>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</si>
  <si>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</si>
  <si>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</si>
  <si>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</si>
  <si>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</si>
  <si>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</si>
  <si>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</si>
  <si>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</si>
  <si>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</si>
  <si>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</si>
  <si>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</si>
  <si>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</si>
  <si>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</si>
  <si>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</si>
  <si>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</si>
  <si>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</si>
  <si>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</si>
  <si>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</si>
  <si>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</si>
  <si>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</si>
  <si>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</si>
  <si>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</si>
  <si>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</si>
  <si>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</si>
  <si>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</si>
  <si>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</si>
  <si>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</si>
  <si>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</si>
  <si>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</si>
  <si>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</si>
  <si>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</si>
  <si>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</si>
  <si>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</si>
  <si>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</si>
  <si>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</si>
  <si>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</si>
  <si>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</si>
  <si>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</si>
  <si>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</si>
  <si>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</si>
  <si>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</si>
  <si>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</si>
  <si>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</si>
  <si>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</si>
  <si>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</si>
  <si>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</si>
  <si>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</si>
  <si>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</si>
  <si>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</si>
  <si>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</si>
  <si>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</si>
  <si>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</si>
  <si>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</si>
  <si>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</si>
  <si>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</si>
  <si>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</si>
  <si>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</si>
  <si>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</si>
  <si>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</si>
  <si>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</si>
  <si>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</si>
  <si>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</si>
  <si>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</si>
  <si>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</si>
  <si>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</si>
  <si>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</si>
  <si>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</si>
  <si>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</si>
  <si>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</si>
  <si>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</si>
  <si>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</si>
  <si>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</si>
  <si>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</si>
  <si>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</si>
  <si>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</si>
  <si>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</si>
  <si>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</si>
  <si>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</si>
  <si>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</si>
  <si>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</si>
  <si>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</si>
  <si>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</si>
  <si>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</si>
  <si>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</si>
  <si>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</si>
  <si>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</si>
  <si>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</si>
  <si>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</si>
  <si>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</si>
  <si>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</si>
  <si>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</si>
  <si>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</si>
  <si>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</si>
  <si>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</si>
  <si>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</si>
  <si>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</si>
  <si>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</si>
  <si>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</si>
  <si>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</si>
  <si>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</si>
  <si>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</si>
  <si>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</si>
  <si>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</si>
  <si>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</si>
  <si>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</si>
  <si>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</si>
  <si>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</si>
  <si>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</si>
  <si>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</si>
  <si>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</si>
  <si>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</si>
  <si>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</si>
  <si>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</si>
  <si>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</si>
  <si>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</si>
  <si>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</si>
  <si>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</si>
  <si>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</si>
  <si>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</si>
  <si>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</si>
  <si>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</si>
  <si>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</si>
  <si>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</si>
  <si>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</si>
  <si>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</si>
  <si>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</si>
  <si>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</si>
  <si>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</si>
  <si>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</si>
  <si>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</si>
  <si>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</si>
  <si>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</si>
  <si>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</si>
  <si>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</si>
  <si>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</si>
  <si>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</si>
  <si>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</si>
  <si>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</si>
  <si>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</si>
  <si>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</si>
  <si>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</si>
  <si>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</si>
  <si>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</si>
  <si>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</si>
  <si>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</si>
  <si>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</si>
  <si>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</si>
  <si>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</si>
  <si>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</si>
  <si>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</si>
  <si>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</si>
  <si>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</si>
  <si>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</si>
  <si>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</si>
  <si>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</si>
  <si>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</si>
  <si>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</si>
  <si>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</si>
  <si>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</si>
  <si>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</si>
  <si>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</si>
  <si>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</si>
  <si>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</si>
  <si>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</si>
  <si>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</si>
  <si>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</si>
  <si>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</si>
  <si>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</si>
  <si>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</si>
  <si>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</si>
  <si>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</si>
  <si>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</si>
  <si>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</si>
  <si>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</si>
  <si>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</si>
  <si>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</si>
  <si>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</si>
  <si>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</si>
  <si>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</si>
  <si>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</si>
  <si>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</si>
  <si>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</si>
  <si>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</si>
  <si>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</si>
  <si>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</si>
  <si>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</si>
  <si>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</si>
  <si>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</si>
  <si>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</si>
  <si>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</si>
  <si>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</si>
  <si>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</si>
  <si>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</si>
  <si>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</si>
  <si>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</si>
  <si>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</si>
  <si>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</si>
  <si>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</si>
  <si>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</si>
  <si>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</si>
  <si>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</si>
  <si>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</si>
  <si>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</si>
  <si>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</si>
  <si>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</si>
  <si>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</si>
  <si>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</si>
  <si>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</si>
  <si>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</si>
  <si>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</si>
  <si>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</si>
  <si>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</si>
  <si>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</si>
  <si>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</si>
  <si>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</si>
  <si>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</si>
  <si>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</si>
  <si>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</si>
  <si>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</si>
  <si>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</si>
  <si>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</si>
  <si>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</si>
  <si>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</si>
  <si>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</si>
  <si>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</si>
  <si>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</si>
  <si>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</si>
  <si>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</si>
  <si>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</si>
  <si>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</si>
  <si>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</si>
  <si>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</si>
  <si>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</si>
  <si>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</si>
  <si>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</si>
  <si>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</si>
  <si>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</si>
  <si>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</si>
  <si>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</si>
  <si>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</si>
  <si>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</si>
  <si>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</si>
  <si>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</si>
  <si>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</si>
  <si>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</si>
  <si>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</si>
  <si>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</si>
  <si>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</si>
  <si>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</si>
  <si>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</si>
  <si>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</si>
  <si>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</si>
  <si>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</si>
  <si>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</si>
  <si>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</si>
  <si>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</si>
  <si>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</si>
  <si>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</si>
  <si>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</si>
  <si>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</si>
  <si>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</si>
  <si>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</si>
  <si>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</si>
  <si>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</si>
  <si>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</si>
  <si>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</si>
  <si>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</si>
  <si>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</si>
  <si>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</si>
  <si>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</si>
  <si>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</si>
  <si>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</si>
  <si>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</si>
  <si>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</si>
  <si>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</si>
  <si>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</si>
  <si>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</si>
  <si>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</si>
  <si>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</si>
  <si>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</si>
  <si>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</si>
  <si>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</si>
  <si>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</si>
  <si>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</si>
  <si>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</si>
  <si>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</si>
  <si>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</si>
  <si>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</si>
  <si>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</si>
  <si>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</si>
  <si>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</si>
  <si>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</si>
  <si>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</si>
  <si>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</si>
  <si>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</si>
  <si>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</si>
  <si>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</si>
  <si>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</si>
  <si>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</si>
  <si>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</si>
  <si>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</si>
  <si>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</si>
  <si>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</si>
  <si>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</si>
  <si>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</si>
  <si>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</si>
  <si>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</si>
  <si>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</si>
  <si>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</si>
  <si>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</si>
  <si>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</si>
  <si>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</si>
  <si>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</si>
  <si>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</si>
  <si>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</si>
  <si>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</si>
  <si>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</si>
  <si>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</si>
  <si>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</si>
  <si>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</si>
  <si>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</si>
  <si>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</si>
  <si>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</si>
  <si>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</si>
  <si>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</si>
  <si>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</si>
  <si>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</si>
  <si>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</si>
  <si>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</si>
  <si>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</si>
  <si>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</si>
  <si>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</si>
  <si>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</si>
  <si>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</si>
  <si>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</si>
  <si>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</si>
  <si>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</si>
  <si>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</si>
  <si>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</si>
  <si>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</si>
  <si>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</si>
  <si>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</si>
  <si>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</si>
  <si>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</si>
  <si>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</si>
  <si>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</si>
  <si>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</si>
  <si>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</si>
  <si>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</si>
  <si>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</si>
  <si>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</si>
  <si>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</si>
  <si>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</si>
  <si>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</si>
  <si>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</si>
  <si>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</si>
  <si>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</si>
  <si>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</si>
  <si>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</si>
  <si>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</si>
  <si>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</si>
  <si>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</si>
  <si>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</si>
  <si>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</si>
  <si>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</si>
  <si>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</si>
  <si>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</si>
  <si>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</si>
  <si>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</si>
  <si>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</si>
  <si>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</si>
  <si>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</si>
  <si>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</si>
  <si>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</si>
  <si>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</si>
  <si>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</si>
  <si>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</si>
  <si>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</si>
  <si>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</si>
  <si>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</si>
  <si>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</si>
  <si>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</si>
  <si>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</si>
  <si>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</si>
  <si>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</si>
  <si>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</si>
  <si>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</si>
  <si>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</si>
  <si>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</si>
  <si>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</si>
  <si>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</si>
  <si>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</si>
  <si>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</si>
  <si>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</si>
  <si>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</si>
  <si>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</si>
  <si>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</si>
  <si>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</si>
  <si>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</si>
  <si>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</si>
  <si>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</si>
  <si>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</si>
  <si>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</si>
  <si>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</si>
  <si>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</si>
  <si>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</si>
  <si>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</si>
  <si>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</si>
  <si>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</si>
  <si>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</si>
  <si>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</si>
  <si>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</si>
  <si>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</si>
  <si>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</si>
  <si>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</si>
  <si>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</si>
  <si>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</si>
  <si>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</si>
  <si>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</si>
  <si>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</si>
  <si>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</si>
  <si>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</si>
  <si>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</si>
  <si>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</si>
  <si>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</si>
  <si>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</si>
  <si>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</si>
  <si>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</si>
  <si>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</si>
  <si>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</si>
  <si>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</si>
  <si>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</si>
  <si>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</si>
  <si>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</si>
  <si>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</si>
  <si>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</si>
  <si>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</si>
  <si>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</si>
  <si>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</si>
  <si>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</si>
  <si>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</si>
  <si>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</si>
  <si>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</si>
  <si>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</si>
  <si>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</si>
  <si>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</si>
  <si>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</si>
  <si>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</si>
  <si>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</si>
  <si>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</si>
  <si>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</si>
  <si>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</si>
  <si>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</si>
  <si>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</si>
  <si>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</si>
  <si>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</si>
  <si>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</si>
  <si>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</si>
  <si>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</si>
  <si>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</si>
  <si>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</si>
  <si>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</si>
  <si>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</si>
  <si>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</si>
  <si>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</si>
  <si>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</si>
  <si>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</si>
  <si>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</si>
  <si>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</si>
  <si>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</si>
  <si>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</si>
  <si>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</si>
  <si>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</si>
  <si>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</si>
  <si>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</si>
  <si>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</si>
  <si>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</si>
  <si>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</si>
  <si>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</si>
  <si>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</si>
  <si>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</si>
  <si>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</si>
  <si>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</si>
  <si>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</si>
  <si>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</si>
  <si>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</si>
  <si>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</si>
  <si>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</si>
  <si>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</si>
  <si>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</si>
  <si>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</si>
  <si>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</si>
  <si>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</si>
  <si>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</si>
  <si>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</si>
  <si>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</si>
  <si>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</si>
  <si>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</si>
  <si>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</si>
  <si>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</si>
  <si>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</si>
  <si>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</si>
  <si>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</si>
  <si>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</si>
  <si>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</si>
  <si>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</si>
  <si>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</si>
  <si>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</si>
  <si>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</si>
  <si>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</si>
  <si>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</si>
  <si>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</si>
  <si>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</si>
  <si>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</si>
  <si>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</si>
  <si>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</si>
  <si>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</si>
  <si>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</si>
  <si>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</si>
  <si>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</si>
  <si>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</si>
  <si>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</si>
  <si>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</si>
  <si>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</si>
  <si>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</si>
  <si>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</si>
  <si>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</si>
  <si>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</si>
  <si>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</si>
  <si>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</si>
  <si>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</si>
  <si>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</si>
  <si>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</si>
  <si>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</si>
  <si>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</si>
  <si>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</si>
  <si>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</si>
  <si>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</si>
  <si>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</si>
  <si>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</si>
  <si>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</si>
  <si>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</si>
  <si>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</si>
  <si>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</si>
  <si>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</si>
  <si>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</si>
  <si>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</si>
  <si>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</si>
  <si>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</si>
  <si>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</si>
  <si>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</si>
  <si>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</si>
  <si>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</si>
  <si>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</si>
  <si>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</si>
  <si>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</si>
  <si>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</si>
  <si>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</si>
  <si>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</si>
  <si>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</si>
  <si>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</si>
  <si>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</si>
  <si>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</si>
  <si>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</si>
  <si>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</si>
  <si>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</si>
  <si>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</si>
  <si>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</si>
  <si>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</si>
  <si>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</si>
  <si>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</si>
  <si>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</si>
  <si>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</si>
  <si>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</si>
  <si>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</si>
  <si>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</si>
  <si>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</si>
  <si>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</si>
  <si>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</si>
  <si>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</si>
  <si>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</si>
  <si>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</si>
  <si>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</si>
  <si>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</si>
  <si>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</si>
  <si>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</si>
  <si>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</si>
  <si>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</si>
  <si>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</si>
  <si>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</si>
  <si>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</si>
  <si>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</si>
  <si>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</si>
  <si>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</si>
  <si>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</si>
  <si>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</si>
  <si>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</si>
  <si>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</si>
  <si>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</si>
  <si>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</si>
  <si>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</si>
  <si>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</si>
  <si>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</si>
  <si>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</si>
  <si>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</si>
  <si>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</si>
  <si>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</si>
  <si>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</si>
  <si>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</si>
  <si>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</si>
  <si>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</si>
  <si>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</si>
  <si>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</si>
  <si>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</si>
  <si>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</si>
  <si>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</si>
  <si>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</si>
  <si>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</si>
  <si>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</si>
  <si>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</si>
  <si>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</si>
  <si>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</si>
  <si>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</si>
  <si>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</si>
  <si>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</si>
  <si>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</si>
  <si>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</si>
  <si>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</si>
  <si>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</si>
  <si>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</si>
  <si>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</si>
  <si>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</si>
  <si>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</si>
  <si>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</si>
  <si>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</si>
  <si>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</si>
  <si>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</si>
  <si>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</si>
  <si>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</si>
  <si>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</si>
  <si>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</si>
  <si>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</si>
  <si>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</si>
  <si>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</si>
  <si>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</si>
  <si>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</si>
  <si>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</si>
  <si>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</si>
  <si>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</si>
  <si>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</si>
  <si>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</si>
  <si>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</si>
  <si>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</si>
  <si>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</si>
  <si>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</si>
  <si>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</si>
  <si>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</si>
  <si>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</si>
  <si>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</si>
  <si>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</si>
  <si>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</si>
  <si>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</si>
  <si>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</si>
  <si>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</si>
  <si>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</si>
  <si>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</si>
  <si>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</si>
  <si>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</si>
  <si>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</si>
  <si>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</si>
  <si>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</si>
  <si>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</si>
  <si>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</si>
  <si>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</si>
  <si>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</si>
  <si>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</si>
  <si>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</si>
  <si>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</si>
  <si>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</si>
  <si>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</si>
  <si>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</si>
  <si>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</si>
  <si>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</si>
  <si>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</si>
  <si>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</si>
  <si>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</si>
  <si>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</si>
  <si>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</si>
  <si>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</si>
  <si>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</si>
  <si>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</si>
  <si>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</si>
  <si>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</si>
  <si>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</si>
  <si>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</si>
  <si>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</si>
  <si>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</si>
  <si>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</si>
  <si>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</si>
  <si>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</si>
  <si>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</si>
  <si>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</si>
  <si>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</si>
  <si>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</si>
  <si>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</si>
  <si>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</si>
  <si>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</si>
  <si>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</si>
  <si>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</si>
  <si>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</si>
  <si>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</si>
  <si>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</si>
  <si>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</si>
  <si>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</si>
  <si>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</si>
  <si>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</si>
  <si>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</si>
  <si>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</si>
  <si>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</si>
  <si>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</si>
  <si>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</si>
  <si>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</si>
  <si>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</si>
  <si>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</si>
  <si>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</si>
  <si>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</si>
  <si>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</si>
  <si>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</si>
  <si>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</si>
  <si>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</si>
  <si>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</si>
  <si>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</si>
  <si>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</si>
  <si>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</si>
  <si>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</si>
  <si>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</si>
  <si>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</si>
  <si>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</si>
  <si>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</si>
  <si>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</si>
  <si>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</si>
  <si>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</si>
  <si>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</si>
  <si>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</si>
  <si>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</si>
  <si>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</si>
  <si>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</si>
  <si>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</si>
  <si>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</si>
  <si>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</si>
  <si>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</si>
  <si>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</si>
  <si>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</si>
  <si>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</si>
  <si>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</si>
  <si>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</si>
  <si>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</si>
  <si>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</si>
  <si>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</si>
  <si>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</si>
  <si>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</si>
  <si>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</si>
  <si>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</si>
  <si>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</si>
  <si>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</si>
  <si>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</si>
  <si>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</si>
  <si>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</si>
  <si>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</si>
  <si>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</si>
  <si>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</si>
  <si>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</si>
  <si>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</si>
  <si>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</si>
  <si>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</si>
  <si>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</si>
  <si>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</si>
  <si>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</si>
  <si>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</si>
  <si>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</si>
  <si>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</si>
  <si>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</si>
  <si>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</si>
  <si>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</si>
  <si>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</si>
  <si>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</si>
  <si>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</si>
  <si>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</si>
  <si>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</si>
  <si>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</si>
  <si>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</si>
  <si>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</si>
  <si>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</si>
  <si>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</si>
  <si>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</si>
  <si>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</si>
  <si>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</si>
  <si>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</si>
  <si>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</si>
  <si>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</si>
  <si>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</si>
  <si>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</si>
  <si>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</si>
  <si>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</si>
  <si>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</si>
  <si>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</si>
  <si>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</si>
  <si>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</si>
  <si>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</si>
  <si>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</si>
  <si>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</si>
  <si>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</si>
  <si>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</si>
  <si>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</si>
  <si>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</si>
  <si>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</si>
  <si>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</si>
  <si>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</si>
  <si>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</si>
  <si>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</si>
  <si>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</si>
  <si>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</si>
  <si>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</si>
  <si>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</si>
  <si>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</si>
  <si>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</si>
  <si>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</si>
  <si>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</si>
  <si>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</si>
  <si>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</si>
  <si>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</si>
  <si>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</si>
  <si>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</si>
  <si>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</si>
  <si>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</si>
  <si>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</si>
  <si>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</si>
  <si>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</si>
  <si>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</si>
  <si>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</si>
  <si>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</si>
  <si>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</si>
  <si>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</si>
  <si>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</si>
  <si>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</si>
  <si>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</si>
  <si>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</si>
  <si>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</si>
  <si>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</si>
  <si>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</si>
  <si>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</si>
  <si>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</si>
  <si>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</si>
  <si>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</si>
  <si>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</si>
  <si>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</si>
  <si>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</si>
  <si>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</si>
  <si>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</si>
  <si>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</si>
  <si>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</si>
  <si>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</si>
  <si>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</si>
  <si>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</si>
  <si>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</si>
  <si>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</si>
  <si>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</si>
  <si>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</si>
  <si>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</si>
  <si>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</si>
  <si>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</si>
  <si>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</si>
  <si>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</si>
  <si>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</si>
  <si>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</si>
  <si>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</si>
  <si>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</si>
  <si>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</si>
  <si>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</si>
  <si>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</si>
  <si>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</si>
  <si>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</si>
  <si>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</si>
  <si>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</si>
  <si>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</si>
  <si>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</si>
  <si>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</si>
  <si>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</si>
  <si>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</si>
  <si>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</si>
  <si>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</si>
  <si>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</si>
  <si>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</si>
  <si>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</si>
  <si>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</si>
  <si>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</si>
  <si>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</si>
  <si>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</si>
  <si>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</si>
  <si>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</si>
  <si>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</si>
  <si>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</si>
  <si>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</si>
  <si>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</si>
  <si>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</si>
  <si>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</si>
  <si>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</si>
  <si>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</si>
  <si>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</si>
  <si>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</si>
  <si>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</si>
  <si>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</si>
  <si>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</si>
  <si>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</si>
  <si>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</si>
  <si>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</si>
  <si>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</si>
  <si>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</si>
  <si>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</si>
  <si>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</si>
  <si>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</si>
  <si>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</si>
  <si>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</si>
  <si>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</si>
  <si>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</si>
  <si>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</si>
  <si>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</si>
  <si>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</si>
  <si>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</si>
  <si>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</si>
  <si>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</si>
  <si>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</si>
  <si>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</si>
  <si>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</si>
  <si>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</si>
  <si>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</si>
  <si>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</si>
  <si>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</si>
  <si>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</si>
  <si>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</si>
  <si>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</si>
  <si>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</si>
  <si>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</si>
  <si>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</si>
  <si>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</si>
  <si>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</si>
  <si>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</si>
  <si>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</si>
  <si>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</si>
  <si>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</si>
  <si>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</si>
  <si>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</si>
  <si>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</si>
  <si>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</si>
  <si>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</si>
  <si>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</si>
  <si>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</si>
  <si>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</si>
  <si>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</si>
  <si>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</si>
  <si>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</si>
  <si>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</si>
  <si>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</si>
  <si>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</si>
  <si>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</si>
  <si>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</si>
  <si>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</si>
  <si>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</si>
  <si>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</si>
  <si>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</si>
  <si>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</si>
  <si>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</si>
  <si>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</si>
  <si>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</si>
  <si>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</si>
  <si>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</si>
  <si>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</si>
  <si>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</si>
  <si>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</si>
  <si>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</si>
  <si>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</si>
  <si>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</si>
  <si>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</si>
  <si>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</si>
  <si>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</si>
  <si>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</si>
  <si>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</si>
  <si>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</si>
  <si>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</si>
  <si>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</si>
  <si>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</si>
  <si>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</si>
  <si>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</si>
  <si>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</si>
  <si>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</si>
  <si>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</si>
  <si>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</si>
  <si>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</si>
  <si>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</si>
  <si>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</si>
  <si>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</si>
  <si>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</si>
  <si>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</si>
  <si>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</si>
  <si>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</si>
  <si>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</si>
  <si>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</si>
  <si>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</si>
  <si>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</si>
  <si>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</si>
  <si>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</si>
  <si>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</si>
  <si>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</si>
  <si>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</si>
  <si>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</si>
  <si>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</si>
  <si>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</si>
  <si>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</si>
  <si>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</si>
  <si>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</si>
  <si>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</si>
  <si>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</si>
  <si>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</si>
  <si>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</si>
  <si>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</si>
  <si>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</si>
  <si>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</si>
  <si>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</si>
  <si>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</si>
  <si>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</si>
  <si>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</si>
  <si>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</si>
  <si>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</si>
  <si>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</si>
  <si>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</si>
  <si>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</si>
  <si>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</si>
  <si>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</si>
  <si>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</si>
  <si>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</si>
  <si>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</si>
  <si>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</si>
  <si>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</si>
  <si>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</si>
  <si>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</si>
  <si>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</si>
  <si>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</si>
  <si>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</si>
  <si>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</si>
  <si>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</si>
  <si>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</si>
  <si>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</si>
  <si>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</si>
  <si>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</si>
  <si>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</si>
  <si>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</si>
  <si>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</si>
  <si>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</si>
  <si>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</si>
  <si>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</si>
  <si>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</si>
  <si>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</si>
  <si>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</si>
  <si>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</si>
  <si>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</si>
  <si>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</si>
  <si>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</si>
  <si>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</si>
  <si>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</si>
  <si>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</si>
  <si>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</si>
  <si>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</si>
  <si>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</si>
  <si>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</si>
  <si>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</si>
  <si>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</si>
  <si>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</si>
  <si>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</si>
  <si>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</si>
  <si>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</si>
  <si>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</si>
  <si>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</si>
  <si>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</si>
  <si>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</si>
  <si>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</si>
  <si>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</si>
  <si>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</si>
  <si>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</si>
  <si>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</si>
  <si>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</si>
  <si>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</si>
  <si>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</si>
  <si>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</si>
  <si>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</si>
  <si>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</si>
  <si>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</si>
  <si>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</si>
  <si>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</si>
  <si>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</si>
  <si>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</si>
  <si>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</si>
  <si>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</si>
  <si>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</si>
  <si>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</si>
  <si>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</si>
  <si>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</si>
  <si>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</si>
  <si>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</si>
  <si>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</si>
  <si>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</si>
  <si>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</si>
  <si>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</si>
  <si>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</si>
  <si>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</si>
  <si>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</si>
  <si>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</si>
  <si>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</si>
  <si>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</si>
  <si>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</si>
  <si>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</si>
  <si>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</si>
  <si>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</si>
  <si>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</si>
  <si>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</si>
  <si>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</si>
  <si>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</si>
  <si>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</si>
  <si>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</si>
  <si>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</si>
  <si>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</si>
  <si>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</si>
  <si>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</si>
  <si>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</si>
  <si>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</si>
  <si>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</si>
  <si>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</si>
  <si>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</si>
  <si>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</si>
  <si>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</si>
  <si>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</si>
  <si>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</si>
  <si>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</si>
  <si>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</si>
  <si>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</si>
  <si>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</si>
  <si>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</si>
  <si>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</si>
  <si>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</si>
  <si>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</si>
  <si>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</si>
  <si>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</si>
  <si>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</si>
  <si>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</si>
  <si>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</si>
  <si>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</si>
  <si>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</si>
  <si>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</si>
  <si>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</si>
  <si>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</si>
  <si>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</si>
  <si>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</si>
  <si>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</si>
  <si>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</si>
  <si>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</si>
  <si>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</si>
  <si>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</si>
  <si>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</si>
  <si>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</si>
  <si>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</si>
  <si>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</si>
  <si>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</si>
  <si>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</si>
  <si>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</si>
  <si>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</si>
  <si>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</si>
  <si>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</si>
  <si>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</si>
  <si>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</si>
  <si>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</si>
  <si>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</si>
  <si>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</si>
  <si>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</si>
  <si>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</si>
  <si>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</si>
  <si>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</si>
  <si>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</si>
  <si>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</si>
  <si>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</si>
  <si>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</si>
  <si>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</si>
  <si>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</si>
  <si>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</si>
  <si>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</si>
  <si>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</si>
  <si>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</si>
  <si>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</si>
  <si>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</si>
  <si>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</si>
  <si>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</si>
  <si>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</si>
  <si>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</si>
  <si>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</si>
  <si>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</si>
  <si>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</si>
  <si>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</si>
  <si>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</si>
  <si>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</si>
  <si>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</si>
  <si>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</si>
  <si>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</si>
  <si>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</si>
  <si>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</si>
  <si>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</si>
  <si>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</si>
  <si>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</si>
  <si>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</si>
  <si>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</si>
  <si>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</si>
  <si>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</si>
  <si>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</si>
  <si>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</si>
  <si>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</si>
  <si>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</si>
  <si>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</si>
  <si>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</si>
  <si>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</si>
  <si>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</si>
  <si>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</si>
  <si>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</si>
  <si>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</si>
  <si>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</si>
  <si>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</si>
  <si>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</si>
  <si>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</si>
  <si>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</si>
  <si>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</si>
  <si>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</si>
  <si>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</si>
  <si>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</si>
  <si>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</si>
  <si>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</si>
  <si>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</si>
  <si>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</si>
  <si>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</si>
  <si>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</si>
  <si>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</si>
  <si>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</si>
  <si>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</si>
  <si>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</si>
  <si>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</si>
  <si>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</si>
  <si>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</si>
  <si>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</si>
  <si>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</si>
  <si>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</si>
  <si>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</si>
  <si>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</si>
  <si>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</si>
  <si>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</si>
  <si>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</si>
  <si>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</si>
  <si>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</si>
  <si>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</si>
  <si>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</si>
  <si>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</si>
  <si>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</si>
  <si>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</si>
  <si>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</si>
  <si>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</si>
  <si>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</si>
  <si>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</si>
  <si>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</si>
  <si>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</si>
  <si>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</si>
  <si>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</si>
  <si>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</si>
  <si>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</si>
  <si>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</si>
  <si>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</si>
  <si>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</si>
  <si>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</si>
  <si>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</si>
  <si>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</si>
  <si>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</si>
  <si>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</si>
  <si>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</si>
  <si>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</si>
  <si>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</si>
  <si>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</si>
  <si>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</si>
  <si>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</si>
  <si>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</si>
  <si>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</si>
  <si>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</si>
  <si>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</si>
  <si>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</si>
  <si>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</si>
  <si>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</si>
  <si>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</si>
  <si>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</si>
  <si>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</si>
  <si>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</si>
  <si>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</si>
  <si>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</si>
  <si>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</si>
  <si>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</si>
  <si>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</si>
  <si>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</si>
  <si>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</si>
  <si>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</si>
  <si>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</si>
  <si>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</si>
  <si>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</si>
  <si>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</si>
  <si>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</si>
  <si>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</si>
  <si>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</si>
  <si>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</si>
  <si>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</si>
  <si>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</si>
  <si>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</si>
  <si>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</si>
  <si>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</si>
  <si>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</si>
  <si>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</si>
  <si>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</si>
  <si>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</si>
  <si>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</si>
  <si>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</si>
  <si>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</si>
  <si>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</si>
  <si>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</si>
  <si>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</si>
  <si>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</si>
  <si>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</si>
  <si>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</si>
  <si>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</si>
  <si>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</si>
  <si>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</si>
  <si>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</si>
  <si>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</si>
  <si>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</si>
  <si>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</si>
  <si>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</si>
  <si>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</si>
  <si>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</si>
  <si>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</si>
  <si>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</si>
  <si>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</si>
  <si>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</si>
  <si>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</si>
  <si>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</si>
  <si>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</si>
  <si>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</si>
  <si>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</si>
  <si>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</si>
  <si>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</si>
  <si>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</si>
  <si>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</si>
  <si>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</si>
  <si>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</si>
  <si>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</si>
  <si>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</si>
  <si>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</si>
  <si>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</si>
  <si>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</si>
  <si>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</si>
  <si>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</si>
  <si>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</si>
  <si>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</si>
  <si>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</si>
  <si>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</si>
  <si>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</si>
  <si>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</si>
  <si>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</si>
  <si>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</si>
  <si>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</si>
  <si>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</si>
  <si>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</si>
  <si>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</si>
  <si>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</si>
  <si>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</si>
  <si>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</si>
  <si>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</si>
  <si>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</si>
  <si>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</si>
  <si>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</si>
  <si>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</si>
  <si>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</si>
  <si>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</si>
  <si>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</si>
  <si>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</si>
  <si>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</si>
  <si>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</si>
  <si>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</si>
  <si>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</si>
  <si>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</si>
  <si>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</si>
  <si>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</si>
  <si>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</si>
  <si>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</si>
  <si>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</si>
  <si>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</si>
  <si>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</si>
  <si>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</si>
  <si>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</si>
  <si>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</si>
  <si>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</si>
  <si>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</si>
  <si>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</si>
  <si>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</si>
  <si>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</si>
  <si>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</si>
  <si>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</si>
  <si>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</si>
  <si>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</si>
  <si>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</si>
  <si>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</si>
  <si>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</si>
  <si>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</si>
  <si>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</si>
  <si>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</si>
  <si>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</si>
  <si>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</si>
  <si>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</si>
  <si>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</si>
  <si>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</si>
  <si>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</si>
  <si>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</si>
  <si>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</si>
  <si>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</si>
  <si>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</si>
  <si>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</si>
  <si>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</si>
  <si>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</si>
  <si>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</si>
  <si>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</si>
  <si>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</si>
  <si>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</si>
  <si>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</si>
  <si>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</si>
  <si>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</si>
  <si>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</si>
  <si>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</si>
  <si>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</si>
  <si>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</si>
  <si>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</si>
  <si>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</si>
  <si>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</si>
  <si>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</si>
  <si>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</si>
  <si>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</si>
  <si>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</si>
  <si>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</si>
  <si>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</si>
  <si>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</si>
  <si>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</si>
  <si>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</si>
  <si>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</si>
  <si>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</si>
  <si>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</si>
  <si>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</si>
  <si>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</si>
  <si>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</si>
  <si>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</si>
  <si>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</si>
  <si>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</si>
  <si>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</si>
  <si>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</si>
  <si>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</si>
  <si>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</si>
  <si>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</si>
  <si>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</si>
  <si>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</si>
  <si>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</si>
  <si>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</si>
  <si>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</si>
  <si>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</si>
  <si>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</si>
  <si>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</si>
  <si>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</si>
  <si>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</si>
  <si>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</si>
  <si>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</si>
  <si>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</si>
  <si>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</si>
  <si>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</si>
  <si>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</si>
  <si>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</si>
  <si>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</si>
  <si>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</si>
  <si>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</si>
  <si>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</si>
  <si>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</si>
  <si>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</si>
  <si>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</si>
  <si>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</si>
  <si>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</si>
  <si>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</si>
  <si>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</si>
  <si>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</si>
  <si>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</si>
  <si>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</si>
  <si>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</si>
  <si>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</si>
  <si>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</si>
  <si>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</si>
  <si>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</si>
  <si>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</si>
  <si>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</si>
  <si>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</si>
  <si>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</si>
  <si>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</si>
  <si>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</si>
  <si>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</si>
  <si>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</si>
  <si>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</si>
  <si>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</si>
  <si>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</si>
  <si>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</si>
  <si>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</si>
  <si>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</si>
  <si>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</si>
  <si>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</si>
  <si>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</si>
  <si>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</si>
  <si>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</si>
  <si>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</si>
  <si>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</si>
  <si>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</si>
  <si>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</si>
  <si>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</si>
  <si>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</si>
  <si>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</si>
  <si>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</si>
  <si>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</si>
  <si>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</si>
  <si>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</si>
  <si>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</si>
  <si>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</si>
  <si>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</si>
  <si>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</si>
  <si>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</si>
  <si>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</si>
  <si>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</si>
  <si>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</si>
  <si>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</si>
  <si>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</si>
  <si>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</si>
  <si>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</si>
  <si>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</si>
  <si>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</si>
  <si>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</si>
  <si>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</si>
  <si>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</si>
  <si>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</si>
  <si>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</si>
  <si>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</si>
  <si>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</si>
  <si>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</si>
  <si>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</si>
  <si>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</si>
  <si>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</si>
  <si>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</si>
  <si>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</si>
  <si>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</si>
  <si>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</si>
  <si>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</si>
  <si>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</si>
  <si>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</si>
  <si>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</si>
  <si>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</si>
  <si>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</si>
  <si>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</si>
  <si>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</si>
  <si>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</si>
  <si>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</si>
  <si>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</si>
  <si>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</si>
  <si>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</si>
  <si>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</si>
  <si>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</si>
  <si>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</si>
  <si>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</si>
  <si>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</si>
  <si>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</si>
  <si>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</si>
  <si>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</si>
  <si>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</si>
  <si>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</si>
  <si>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</si>
  <si>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</si>
  <si>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</si>
  <si>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</si>
  <si>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</si>
  <si>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</si>
  <si>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</si>
  <si>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</si>
  <si>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</si>
  <si>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</si>
  <si>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</si>
  <si>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</si>
  <si>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</si>
  <si>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</si>
  <si>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</si>
  <si>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</si>
  <si>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</si>
  <si>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</si>
  <si>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</si>
  <si>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</si>
  <si>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</si>
  <si>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</si>
  <si>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</si>
  <si>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</si>
  <si>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</si>
  <si>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</si>
  <si>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</si>
  <si>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</si>
  <si>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</si>
  <si>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</si>
  <si>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</si>
  <si>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</si>
  <si>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</si>
  <si>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</si>
  <si>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</si>
  <si>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</si>
  <si>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</si>
  <si>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</si>
  <si>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</si>
  <si>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</si>
  <si>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</si>
  <si>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</si>
  <si>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</si>
  <si>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</si>
  <si>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</si>
  <si>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</si>
  <si>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</si>
  <si>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</si>
  <si>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</si>
  <si>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</si>
  <si>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</si>
  <si>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</si>
  <si>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</si>
  <si>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</si>
  <si>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</si>
  <si>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</si>
  <si>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</si>
  <si>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</si>
  <si>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</si>
  <si>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</si>
  <si>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</si>
  <si>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</si>
  <si>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</si>
  <si>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</si>
  <si>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</si>
  <si>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</si>
  <si>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</si>
  <si>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</si>
  <si>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</si>
  <si>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</si>
  <si>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</si>
  <si>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</si>
  <si>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</si>
  <si>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</si>
  <si>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</si>
  <si>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</si>
  <si>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</si>
  <si>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</si>
  <si>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</si>
  <si>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</si>
  <si>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</si>
  <si>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</si>
  <si>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</si>
  <si>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</si>
  <si>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</si>
  <si>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</si>
  <si>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</si>
  <si>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</si>
  <si>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</si>
  <si>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</si>
  <si>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</si>
  <si>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</si>
  <si>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</si>
  <si>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</si>
  <si>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</si>
  <si>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</si>
  <si>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</si>
  <si>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</si>
  <si>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</si>
  <si>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</si>
  <si>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</si>
  <si>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</si>
  <si>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</si>
  <si>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</si>
  <si>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</si>
  <si>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</si>
  <si>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</si>
  <si>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</si>
  <si>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</si>
  <si>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</si>
  <si>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</si>
  <si>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</si>
  <si>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</si>
  <si>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</si>
  <si>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</si>
  <si>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</si>
  <si>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</si>
  <si>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</si>
  <si>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</si>
  <si>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</si>
  <si>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</si>
  <si>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</si>
  <si>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</si>
  <si>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</si>
  <si>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</si>
  <si>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</si>
  <si>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</si>
  <si>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</si>
  <si>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</si>
  <si>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</si>
  <si>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</si>
  <si>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</si>
  <si>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</si>
  <si>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</si>
  <si>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</si>
  <si>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</si>
  <si>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</si>
  <si>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</si>
  <si>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</si>
  <si>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</si>
  <si>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</si>
  <si>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</si>
  <si>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</si>
  <si>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</si>
  <si>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</si>
  <si>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</si>
  <si>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</si>
  <si>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</si>
  <si>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</si>
  <si>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</si>
  <si>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</si>
  <si>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</si>
  <si>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</si>
  <si>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</si>
  <si>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</si>
  <si>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</si>
  <si>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</si>
  <si>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</si>
  <si>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</si>
  <si>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</si>
  <si>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</si>
  <si>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</si>
  <si>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</si>
  <si>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</si>
  <si>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</si>
  <si>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</si>
  <si>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</si>
  <si>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</si>
  <si>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</si>
  <si>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</si>
  <si>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</si>
  <si>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</si>
  <si>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</si>
  <si>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</si>
  <si>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</si>
  <si>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</si>
  <si>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</si>
  <si>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</si>
  <si>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</si>
  <si>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</si>
  <si>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</si>
  <si>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</si>
  <si>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</si>
  <si>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</si>
  <si>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</si>
  <si>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</si>
  <si>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</si>
  <si>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</si>
  <si>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</si>
  <si>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</si>
  <si>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</si>
  <si>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</si>
  <si>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</si>
  <si>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</si>
  <si>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</si>
  <si>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</si>
  <si>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</si>
  <si>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</si>
  <si>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</si>
  <si>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</si>
  <si>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</si>
  <si>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</si>
  <si>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</si>
  <si>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</si>
  <si>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</si>
  <si>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</si>
  <si>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</si>
  <si>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</si>
  <si>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</si>
  <si>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</si>
  <si>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</si>
  <si>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</si>
  <si>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</si>
  <si>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</si>
  <si>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</si>
  <si>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</si>
  <si>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</si>
  <si>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</si>
  <si>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</si>
  <si>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</si>
  <si>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</si>
  <si>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</si>
  <si>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</si>
  <si>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</si>
  <si>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</si>
  <si>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</si>
  <si>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</si>
  <si>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</si>
  <si>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</si>
  <si>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</si>
  <si>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</si>
  <si>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</si>
  <si>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</si>
  <si>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</si>
  <si>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</si>
  <si>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</si>
  <si>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</si>
  <si>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</si>
  <si>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</si>
  <si>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</si>
  <si>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</si>
  <si>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</si>
  <si>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</si>
  <si>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</si>
  <si>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</si>
  <si>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</si>
  <si>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</si>
  <si>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</si>
  <si>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</si>
  <si>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</si>
  <si>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</si>
  <si>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</si>
  <si>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</si>
  <si>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</si>
  <si>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</si>
  <si>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</si>
  <si>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</si>
  <si>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</si>
  <si>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</si>
  <si>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</si>
  <si>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</si>
  <si>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</si>
  <si>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</si>
  <si>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</si>
  <si>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</si>
  <si>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</si>
  <si>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</si>
  <si>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</si>
  <si>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</si>
  <si>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</si>
  <si>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</si>
  <si>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</si>
  <si>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</si>
  <si>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</si>
  <si>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</si>
  <si>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</si>
  <si>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</si>
  <si>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</si>
  <si>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</si>
  <si>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</si>
  <si>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</si>
  <si>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</si>
  <si>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</si>
  <si>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</si>
  <si>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</si>
  <si>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</si>
  <si>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</si>
  <si>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</si>
  <si>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</si>
  <si>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</si>
  <si>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</si>
  <si>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</si>
  <si>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</si>
  <si>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</si>
  <si>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</si>
  <si>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</si>
  <si>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</si>
  <si>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</si>
  <si>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</si>
  <si>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</si>
  <si>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</si>
  <si>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</si>
  <si>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</si>
  <si>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</si>
  <si>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</si>
  <si>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</si>
  <si>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</si>
  <si>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</si>
  <si>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</si>
  <si>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</si>
  <si>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</si>
  <si>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</si>
  <si>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</si>
  <si>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</si>
  <si>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</si>
  <si>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</si>
  <si>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</si>
  <si>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</si>
  <si>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</si>
  <si>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</si>
  <si>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</si>
  <si>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</si>
  <si>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</si>
  <si>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</si>
  <si>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</si>
  <si>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</si>
  <si>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</si>
  <si>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</si>
  <si>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</si>
  <si>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</si>
  <si>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</si>
  <si>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</si>
  <si>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</si>
  <si>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</si>
  <si>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</si>
  <si>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</si>
  <si>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</si>
  <si>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</si>
  <si>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</si>
  <si>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</si>
  <si>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</si>
  <si>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</si>
  <si>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</si>
  <si>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</si>
  <si>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</si>
  <si>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</si>
  <si>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</si>
  <si>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</si>
  <si>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</si>
  <si>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</si>
  <si>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</si>
  <si>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</si>
  <si>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</si>
  <si>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</si>
  <si>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</si>
  <si>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</si>
  <si>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</si>
  <si>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</si>
  <si>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</si>
  <si>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</si>
  <si>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</si>
  <si>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</si>
  <si>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</si>
  <si>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</si>
  <si>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</si>
  <si>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</si>
  <si>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</si>
  <si>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</si>
  <si>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</si>
  <si>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</si>
  <si>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</si>
  <si>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</si>
  <si>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</si>
  <si>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</si>
  <si>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</si>
  <si>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</si>
  <si>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</si>
  <si>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</si>
  <si>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</si>
  <si>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</si>
  <si>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</si>
  <si>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</si>
  <si>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</si>
  <si>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</si>
  <si>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</si>
  <si>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</si>
  <si>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</si>
  <si>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</si>
  <si>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</si>
  <si>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</si>
  <si>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</si>
  <si>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</si>
  <si>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</si>
  <si>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</si>
  <si>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</si>
  <si>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</si>
  <si>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</si>
  <si>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</si>
  <si>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</si>
  <si>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</si>
  <si>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</si>
  <si>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</si>
  <si>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</si>
  <si>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</si>
  <si>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</si>
  <si>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</si>
  <si>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</si>
  <si>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</si>
  <si>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</si>
  <si>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</si>
  <si>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</si>
  <si>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</si>
  <si>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</si>
  <si>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</si>
  <si>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</si>
  <si>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</si>
  <si>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</si>
  <si>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</si>
  <si>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</si>
  <si>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</si>
  <si>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</si>
  <si>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</si>
  <si>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</si>
  <si>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</si>
  <si>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</si>
  <si>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</si>
  <si>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</si>
  <si>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</si>
  <si>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</si>
  <si>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</si>
  <si>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</si>
  <si>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</si>
  <si>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</si>
  <si>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</si>
  <si>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</si>
  <si>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</si>
  <si>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</si>
  <si>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</si>
  <si>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</si>
  <si>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</si>
  <si>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</si>
  <si>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</si>
  <si>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</si>
  <si>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</si>
  <si>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</si>
  <si>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</si>
  <si>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</si>
  <si>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</si>
  <si>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</si>
  <si>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</si>
  <si>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</si>
  <si>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</si>
  <si>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</si>
  <si>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</si>
  <si>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</si>
  <si>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</si>
  <si>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</si>
  <si>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</si>
  <si>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</si>
  <si>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</si>
  <si>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</si>
  <si>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</si>
  <si>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</si>
  <si>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</si>
  <si>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</si>
  <si>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</si>
  <si>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</si>
  <si>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</si>
  <si>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</si>
  <si>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</si>
  <si>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</si>
  <si>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</si>
  <si>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</si>
  <si>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</si>
  <si>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</si>
  <si>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</si>
  <si>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</si>
  <si>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</si>
  <si>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</si>
  <si>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</si>
  <si>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</si>
  <si>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</si>
  <si>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</si>
  <si>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</si>
  <si>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</si>
  <si>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</si>
  <si>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</si>
  <si>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</si>
  <si>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</si>
  <si>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</si>
  <si>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</si>
  <si>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</si>
  <si>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</si>
  <si>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</si>
  <si>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</si>
  <si>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</si>
  <si>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</si>
  <si>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</si>
  <si>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</si>
  <si>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</si>
  <si>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</si>
  <si>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</si>
  <si>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</si>
  <si>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</si>
  <si>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</si>
  <si>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</si>
  <si>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</si>
  <si>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</si>
  <si>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</si>
  <si>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</si>
  <si>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</si>
  <si>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</si>
  <si>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</si>
  <si>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</si>
  <si>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</si>
  <si>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</si>
  <si>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</si>
  <si>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</si>
  <si>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</si>
  <si>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</si>
  <si>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</si>
  <si>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</si>
  <si>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</si>
  <si>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</si>
  <si>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</si>
  <si>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</si>
  <si>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</si>
  <si>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</si>
  <si>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</si>
  <si>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</si>
  <si>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</si>
  <si>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</si>
  <si>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</si>
  <si>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</si>
  <si>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</si>
  <si>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</si>
  <si>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</si>
  <si>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</si>
  <si>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</si>
  <si>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</si>
  <si>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</si>
  <si>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</si>
  <si>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</si>
  <si>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</si>
  <si>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</si>
  <si>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</si>
  <si>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</si>
  <si>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</si>
  <si>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</si>
  <si>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</si>
  <si>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</si>
  <si>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</si>
  <si>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</si>
  <si>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</si>
  <si>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</si>
  <si>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</si>
  <si>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</si>
  <si>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</si>
  <si>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</si>
  <si>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</si>
  <si>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</si>
  <si>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</si>
  <si>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</si>
  <si>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</si>
  <si>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</si>
  <si>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</si>
  <si>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</si>
  <si>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</si>
  <si>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</si>
  <si>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</si>
  <si>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</si>
  <si>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</si>
  <si>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</si>
  <si>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</si>
  <si>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</si>
  <si>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</si>
  <si>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</si>
  <si>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</si>
  <si>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</si>
  <si>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</si>
  <si>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</si>
  <si>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</si>
  <si>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</si>
  <si>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</si>
  <si>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</si>
  <si>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</si>
  <si>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</si>
  <si>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</si>
  <si>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</si>
  <si>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</si>
  <si>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</si>
  <si>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</si>
  <si>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</si>
  <si>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</si>
  <si>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</si>
  <si>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</si>
  <si>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</si>
  <si>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</si>
  <si>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</si>
  <si>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</si>
  <si>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</si>
  <si>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</si>
  <si>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</si>
  <si>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</si>
  <si>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</si>
  <si>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</si>
  <si>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</si>
  <si>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</si>
  <si>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</si>
  <si>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</si>
  <si>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</si>
  <si>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</si>
  <si>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</si>
  <si>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</si>
  <si>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</si>
  <si>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</si>
  <si>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</si>
  <si>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</si>
  <si>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</si>
  <si>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</si>
  <si>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</si>
  <si>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</si>
  <si>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</si>
  <si>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</si>
  <si>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</si>
  <si>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</si>
  <si>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</si>
  <si>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</si>
  <si>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</si>
  <si>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</si>
  <si>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</si>
  <si>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</si>
  <si>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</si>
  <si>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</si>
  <si>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</si>
  <si>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</si>
  <si>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</si>
  <si>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</si>
  <si>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</si>
  <si>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</si>
  <si>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</si>
  <si>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</si>
  <si>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</si>
  <si>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</si>
  <si>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</si>
  <si>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</si>
  <si>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</si>
  <si>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</si>
  <si>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</si>
  <si>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</si>
  <si>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</si>
  <si>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</si>
  <si>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</si>
  <si>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</si>
  <si>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</si>
  <si>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</si>
  <si>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</si>
  <si>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</si>
  <si>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</si>
  <si>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</si>
  <si>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</si>
  <si>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</si>
  <si>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</si>
  <si>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</si>
  <si>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</si>
  <si>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</si>
  <si>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</si>
  <si>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</si>
  <si>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</si>
  <si>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</si>
  <si>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</si>
  <si>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</si>
  <si>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</si>
  <si>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</si>
  <si>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</si>
  <si>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</si>
  <si>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</si>
  <si>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</si>
  <si>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</si>
  <si>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</si>
  <si>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</si>
  <si>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</si>
  <si>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</si>
  <si>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</si>
  <si>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</si>
  <si>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</si>
  <si>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</si>
  <si>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</si>
  <si>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</si>
  <si>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</si>
  <si>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</si>
  <si>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</si>
  <si>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</si>
  <si>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</si>
  <si>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</si>
  <si>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</si>
  <si>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</si>
  <si>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</si>
  <si>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</si>
  <si>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</si>
  <si>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</si>
  <si>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</si>
  <si>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</si>
  <si>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</si>
  <si>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</si>
  <si>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</si>
  <si>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</si>
  <si>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</si>
  <si>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</si>
  <si>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</si>
  <si>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</si>
  <si>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</si>
  <si>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</si>
  <si>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</si>
  <si>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</si>
  <si>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</si>
  <si>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</si>
  <si>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</si>
  <si>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</si>
  <si>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</si>
  <si>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</si>
  <si>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</si>
  <si>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</si>
  <si>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</si>
  <si>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</si>
  <si>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</si>
  <si>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</si>
  <si>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</si>
  <si>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</si>
  <si>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</si>
  <si>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</si>
  <si>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</si>
  <si>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</si>
  <si>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</si>
  <si>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</si>
  <si>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</si>
  <si>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</si>
  <si>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</si>
  <si>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</si>
  <si>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</si>
  <si>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</si>
  <si>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</si>
  <si>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</si>
  <si>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</si>
  <si>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</si>
  <si>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</si>
  <si>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</si>
  <si>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</si>
  <si>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</si>
  <si>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</si>
  <si>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</si>
  <si>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</si>
  <si>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</si>
  <si>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</si>
  <si>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</si>
  <si>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</si>
  <si>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</si>
  <si>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</si>
  <si>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</si>
  <si>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</si>
  <si>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</si>
  <si>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</si>
  <si>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</si>
  <si>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</si>
  <si>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</si>
  <si>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</si>
  <si>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</si>
  <si>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</si>
  <si>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</si>
  <si>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</si>
  <si>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</si>
  <si>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</si>
  <si>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</si>
  <si>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</si>
  <si>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</si>
  <si>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</si>
  <si>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</si>
  <si>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</si>
  <si>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</si>
  <si>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</si>
  <si>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</si>
  <si>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</si>
  <si>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</si>
  <si>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</si>
  <si>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</si>
  <si>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</si>
  <si>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</si>
  <si>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</si>
  <si>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</si>
  <si>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</si>
  <si>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</si>
  <si>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</si>
  <si>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</si>
  <si>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</si>
  <si>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</si>
  <si>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</si>
  <si>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</si>
  <si>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</si>
  <si>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</si>
  <si>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</si>
  <si>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</si>
  <si>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</si>
  <si>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</si>
  <si>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</si>
  <si>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</si>
  <si>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</si>
  <si>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</si>
  <si>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</si>
  <si>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</si>
  <si>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</si>
  <si>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</si>
  <si>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</si>
  <si>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</si>
  <si>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</si>
  <si>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</si>
  <si>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</si>
  <si>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</si>
  <si>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</si>
  <si>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</si>
  <si>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</si>
  <si>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</si>
  <si>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</si>
  <si>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</si>
  <si>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</si>
  <si>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</si>
  <si>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</si>
  <si>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</si>
  <si>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</si>
  <si>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</si>
  <si>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</si>
  <si>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</si>
  <si>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</si>
  <si>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</si>
  <si>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</si>
  <si>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</si>
  <si>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</si>
  <si>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</si>
  <si>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</si>
  <si>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</si>
  <si>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</si>
  <si>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</si>
  <si>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</si>
  <si>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</si>
  <si>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</si>
  <si>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</si>
  <si>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</si>
  <si>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</si>
  <si>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</si>
  <si>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</si>
  <si>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</si>
  <si>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</si>
  <si>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</si>
  <si>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</si>
  <si>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</si>
  <si>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</si>
  <si>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</si>
  <si>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</si>
  <si>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</si>
  <si>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</si>
  <si>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</si>
  <si>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</si>
  <si>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</si>
  <si>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</si>
  <si>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</si>
  <si>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</si>
  <si>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</si>
  <si>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</si>
  <si>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</si>
  <si>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</si>
  <si>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</si>
  <si>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</si>
  <si>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</si>
  <si>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</si>
  <si>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</si>
  <si>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</si>
  <si>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</si>
  <si>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</si>
  <si>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</si>
  <si>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</si>
  <si>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</si>
  <si>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</si>
  <si>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</si>
  <si>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</si>
  <si>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</si>
  <si>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</si>
  <si>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</si>
  <si>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</si>
  <si>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</si>
  <si>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</si>
  <si>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</si>
  <si>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</si>
  <si>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</si>
  <si>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</si>
  <si>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</si>
  <si>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</si>
  <si>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</si>
  <si>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</si>
  <si>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</si>
  <si>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</si>
  <si>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</si>
  <si>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</si>
  <si>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</si>
  <si>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</si>
  <si>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</si>
  <si>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</si>
  <si>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</si>
  <si>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</si>
  <si>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</si>
  <si>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</si>
  <si>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</si>
  <si>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</si>
  <si>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</si>
  <si>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</si>
  <si>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</si>
  <si>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</si>
  <si>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</si>
  <si>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</si>
  <si>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</si>
  <si>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</si>
  <si>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</si>
  <si>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</si>
  <si>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</si>
  <si>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</si>
  <si>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</si>
  <si>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</si>
  <si>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</si>
  <si>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</si>
  <si>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</si>
  <si>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</si>
  <si>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</si>
  <si>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</si>
  <si>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</si>
  <si>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</si>
  <si>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</si>
  <si>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</si>
  <si>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</si>
  <si>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</si>
  <si>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</si>
  <si>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</si>
  <si>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</si>
  <si>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</si>
  <si>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</si>
  <si>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</si>
  <si>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</si>
  <si>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</si>
  <si>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</si>
  <si>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</si>
  <si>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</si>
  <si>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</si>
  <si>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</si>
  <si>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</si>
  <si>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</si>
  <si>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</si>
  <si>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</si>
  <si>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</si>
  <si>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</si>
  <si>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</si>
  <si>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</si>
  <si>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</si>
  <si>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</si>
  <si>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</si>
  <si>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</si>
  <si>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</si>
  <si>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</si>
  <si>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</si>
  <si>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</si>
  <si>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</si>
  <si>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</si>
  <si>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</si>
  <si>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</si>
  <si>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</si>
  <si>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</si>
  <si>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</si>
  <si>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</si>
  <si>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</si>
  <si>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</si>
  <si>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</si>
  <si>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</si>
  <si>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</si>
  <si>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</si>
  <si>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</si>
  <si>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</si>
  <si>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</si>
  <si>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</si>
  <si>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</si>
  <si>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</si>
  <si>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</si>
  <si>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</si>
  <si>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</si>
  <si>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</si>
  <si>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</si>
  <si>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</si>
  <si>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</si>
  <si>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</si>
  <si>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</si>
  <si>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</si>
  <si>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</si>
  <si>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</si>
  <si>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</si>
  <si>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</si>
  <si>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</si>
  <si>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</si>
  <si>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</si>
  <si>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</si>
  <si>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</si>
  <si>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</si>
  <si>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</si>
  <si>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</si>
  <si>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</si>
  <si>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</si>
  <si>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</si>
  <si>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</si>
  <si>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</si>
  <si>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</si>
  <si>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</si>
  <si>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</si>
  <si>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</si>
  <si>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</si>
  <si>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</si>
  <si>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</si>
  <si>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</si>
  <si>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</si>
  <si>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</si>
  <si>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</si>
  <si>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</si>
  <si>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</si>
  <si>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</si>
  <si>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</si>
  <si>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</si>
  <si>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</si>
  <si>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</si>
  <si>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</si>
  <si>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</si>
  <si>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</si>
  <si>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</si>
  <si>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</si>
  <si>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</si>
  <si>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</si>
  <si>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</si>
  <si>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</si>
  <si>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</si>
  <si>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</si>
  <si>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</si>
  <si>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</si>
  <si>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</si>
  <si>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</si>
  <si>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</si>
  <si>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</si>
  <si>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</si>
  <si>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</si>
  <si>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</si>
  <si>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</si>
  <si>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</si>
  <si>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</si>
  <si>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</si>
  <si>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</si>
  <si>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</si>
  <si>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</si>
  <si>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</si>
  <si>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</si>
  <si>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</si>
  <si>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</si>
  <si>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</si>
  <si>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</si>
  <si>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</si>
  <si>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</si>
  <si>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</si>
  <si>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</si>
  <si>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</si>
  <si>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</si>
  <si>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</si>
  <si>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</si>
  <si>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</si>
  <si>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</si>
  <si>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</si>
  <si>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</si>
  <si>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</si>
  <si>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</si>
  <si>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</si>
  <si>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</si>
  <si>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</si>
  <si>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</si>
  <si>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</si>
  <si>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</si>
  <si>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</si>
  <si>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</si>
  <si>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</si>
  <si>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</si>
  <si>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</si>
  <si>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</si>
  <si>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</si>
  <si>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</si>
  <si>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</si>
  <si>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</si>
  <si>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</si>
  <si>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</si>
  <si>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</si>
  <si>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</si>
  <si>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</si>
  <si>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</si>
  <si>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</si>
  <si>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</si>
  <si>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</si>
  <si>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</si>
  <si>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</si>
  <si>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</si>
  <si>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</si>
  <si>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</si>
  <si>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</si>
  <si>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</si>
  <si>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</si>
  <si>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</si>
  <si>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</si>
  <si>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</si>
  <si>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</si>
  <si>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</si>
  <si>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</si>
  <si>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</si>
  <si>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</si>
  <si>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</si>
  <si>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</si>
  <si>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</si>
  <si>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</si>
  <si>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</si>
  <si>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</si>
  <si>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</si>
  <si>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</si>
  <si>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</si>
  <si>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</si>
  <si>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</si>
  <si>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</si>
  <si>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</si>
  <si>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</si>
  <si>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</si>
  <si>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</si>
  <si>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</si>
  <si>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</si>
  <si>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</si>
  <si>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</si>
  <si>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</si>
  <si>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</si>
  <si>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</si>
  <si>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</si>
  <si>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</si>
  <si>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</si>
  <si>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</si>
  <si>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</si>
  <si>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</si>
  <si>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</si>
  <si>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</si>
  <si>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</si>
  <si>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</si>
  <si>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</si>
  <si>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</si>
  <si>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</si>
  <si>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</si>
  <si>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</si>
  <si>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</si>
  <si>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</si>
  <si>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</si>
  <si>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</si>
  <si>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</si>
  <si>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</si>
  <si>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</si>
  <si>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</si>
  <si>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</si>
  <si>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</si>
  <si>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</si>
  <si>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</si>
  <si>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</si>
  <si>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</si>
  <si>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</si>
  <si>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</si>
  <si>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</si>
  <si>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</si>
  <si>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</si>
  <si>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</si>
  <si>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</si>
  <si>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</si>
  <si>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</si>
  <si>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</si>
  <si>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</si>
  <si>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</si>
  <si>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</si>
  <si>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</si>
  <si>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</si>
  <si>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</si>
  <si>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</si>
  <si>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</si>
  <si>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</si>
  <si>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</si>
  <si>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</si>
  <si>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</si>
  <si>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</si>
  <si>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</si>
  <si>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</si>
  <si>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</si>
  <si>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</si>
  <si>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</si>
  <si>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</si>
  <si>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</si>
  <si>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</si>
  <si>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</si>
  <si>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</si>
  <si>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</si>
  <si>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</si>
  <si>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</si>
  <si>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</si>
  <si>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</si>
  <si>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</si>
  <si>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</si>
  <si>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</si>
  <si>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</si>
  <si>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</si>
  <si>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</si>
  <si>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</si>
  <si>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</si>
  <si>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</si>
  <si>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</si>
  <si>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</si>
  <si>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</si>
  <si>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</si>
  <si>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</si>
  <si>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</si>
  <si>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</si>
  <si>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</si>
  <si>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</si>
  <si>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</si>
  <si>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</si>
  <si>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</si>
  <si>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</si>
  <si>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</si>
  <si>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</si>
  <si>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</si>
  <si>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</si>
  <si>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</si>
  <si>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</si>
  <si>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</si>
  <si>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</si>
  <si>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</si>
  <si>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</si>
  <si>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</si>
  <si>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</si>
  <si>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</si>
  <si>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</si>
  <si>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</si>
  <si>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</si>
  <si>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</si>
  <si>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</si>
  <si>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</si>
  <si>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</si>
  <si>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</si>
  <si>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</si>
  <si>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</si>
  <si>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</si>
  <si>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</si>
  <si>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</si>
  <si>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</si>
  <si>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</si>
  <si>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</si>
  <si>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</si>
  <si>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</si>
  <si>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</si>
  <si>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</si>
  <si>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</si>
  <si>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</si>
  <si>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</si>
  <si>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</si>
  <si>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</si>
  <si>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</si>
  <si>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</si>
  <si>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</si>
  <si>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</si>
  <si>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</si>
  <si>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</si>
  <si>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</si>
  <si>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</si>
  <si>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</si>
  <si>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</si>
  <si>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</si>
  <si>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</si>
  <si>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</si>
  <si>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</si>
  <si>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</si>
  <si>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</si>
  <si>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</si>
  <si>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</si>
  <si>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</si>
  <si>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</si>
  <si>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</si>
  <si>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</si>
  <si>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</si>
  <si>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</si>
  <si>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</si>
  <si>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</si>
  <si>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</si>
  <si>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</si>
  <si>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</si>
  <si>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</si>
  <si>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</si>
  <si>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</si>
  <si>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</si>
  <si>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</si>
  <si>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</si>
  <si>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</si>
  <si>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</si>
  <si>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</si>
  <si>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</si>
  <si>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</si>
  <si>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</si>
  <si>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</si>
  <si>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</si>
  <si>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</si>
  <si>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</si>
  <si>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</si>
  <si>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</si>
  <si>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</si>
  <si>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</si>
  <si>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</si>
  <si>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</si>
  <si>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</si>
  <si>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</si>
  <si>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</si>
  <si>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</si>
  <si>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</si>
  <si>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</si>
  <si>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</si>
  <si>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</si>
  <si>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</si>
  <si>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</si>
  <si>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</si>
  <si>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</si>
  <si>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</si>
  <si>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</si>
  <si>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</si>
  <si>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</si>
  <si>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</si>
  <si>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</si>
  <si>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</si>
  <si>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</si>
  <si>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</si>
  <si>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</si>
  <si>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</si>
  <si>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</si>
  <si>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</si>
  <si>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</si>
  <si>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</si>
  <si>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</si>
  <si>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</si>
  <si>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</si>
  <si>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</si>
  <si>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</si>
  <si>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</si>
  <si>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</si>
  <si>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</si>
  <si>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</si>
  <si>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</si>
  <si>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</si>
  <si>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</si>
  <si>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</si>
  <si>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</si>
  <si>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</si>
  <si>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</si>
  <si>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</si>
  <si>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</si>
  <si>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</si>
  <si>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</si>
  <si>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</si>
  <si>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</si>
  <si>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</si>
  <si>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</si>
  <si>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</si>
  <si>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</si>
  <si>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</si>
  <si>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</si>
  <si>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</si>
  <si>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</si>
  <si>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</si>
  <si>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</si>
  <si>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</si>
  <si>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</si>
  <si>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</si>
  <si>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</si>
  <si>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</si>
  <si>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</si>
  <si>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</si>
  <si>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</si>
  <si>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</si>
  <si>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</si>
  <si>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</si>
  <si>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</si>
  <si>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</si>
  <si>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</si>
  <si>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</si>
  <si>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</si>
  <si>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</si>
  <si>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</si>
  <si>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</si>
  <si>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</si>
  <si>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</si>
  <si>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</si>
  <si>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</si>
  <si>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</si>
  <si>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</si>
  <si>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</si>
  <si>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</si>
  <si>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</si>
  <si>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</si>
  <si>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</si>
  <si>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</si>
  <si>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</si>
  <si>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</si>
  <si>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</si>
  <si>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</si>
  <si>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</si>
  <si>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</si>
  <si>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</si>
  <si>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</si>
  <si>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</si>
  <si>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</si>
  <si>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</si>
  <si>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</si>
  <si>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</si>
  <si>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</si>
  <si>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</si>
  <si>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</si>
  <si>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</si>
  <si>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</si>
  <si>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</si>
  <si>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</si>
  <si>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</si>
  <si>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</si>
  <si>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</si>
  <si>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</si>
  <si>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</si>
  <si>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</si>
  <si>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</si>
  <si>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</si>
  <si>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</si>
  <si>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</si>
  <si>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</si>
  <si>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</si>
  <si>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</si>
  <si>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</si>
  <si>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</si>
  <si>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</si>
  <si>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</si>
  <si>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</si>
  <si>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</si>
  <si>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</si>
  <si>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</si>
  <si>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</si>
  <si>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</si>
  <si>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</si>
  <si>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</si>
  <si>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</si>
  <si>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</si>
  <si>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</si>
  <si>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</si>
  <si>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</si>
  <si>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</si>
  <si>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</si>
  <si>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</si>
  <si>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</si>
  <si>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</si>
  <si>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</si>
  <si>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</si>
  <si>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</si>
  <si>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</si>
  <si>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</si>
  <si>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</si>
  <si>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</si>
  <si>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</si>
  <si>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</si>
  <si>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</si>
  <si>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</si>
  <si>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</si>
  <si>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</si>
  <si>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</si>
  <si>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</si>
  <si>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</si>
  <si>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</si>
  <si>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</si>
  <si>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</si>
  <si>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</si>
  <si>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</si>
  <si>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</si>
  <si>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</si>
  <si>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</si>
  <si>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</si>
  <si>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</si>
  <si>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</si>
  <si>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</si>
  <si>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</si>
  <si>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</si>
  <si>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</si>
  <si>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</si>
  <si>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</si>
  <si>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</si>
  <si>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</si>
  <si>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</si>
  <si>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</si>
  <si>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</si>
  <si>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</si>
  <si>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</si>
  <si>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</si>
  <si>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</si>
  <si>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</si>
  <si>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</si>
  <si>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</si>
  <si>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</si>
  <si>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</si>
  <si>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</si>
  <si>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</si>
  <si>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</si>
  <si>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</si>
  <si>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</si>
  <si>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</si>
  <si>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</si>
  <si>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</si>
  <si>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</si>
  <si>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</si>
  <si>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</si>
  <si>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</si>
  <si>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</si>
  <si>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</si>
  <si>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</si>
  <si>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</si>
  <si>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</si>
  <si>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</si>
  <si>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</si>
  <si>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</si>
  <si>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</si>
  <si>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</si>
  <si>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</si>
  <si>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</si>
  <si>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</si>
  <si>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</si>
  <si>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</si>
  <si>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</si>
  <si>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</si>
  <si>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</si>
  <si>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</si>
  <si>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</si>
  <si>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</si>
  <si>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</si>
  <si>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</si>
  <si>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</si>
  <si>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</si>
  <si>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</si>
  <si>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</si>
  <si>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</si>
  <si>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</si>
  <si>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</si>
  <si>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</si>
  <si>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</si>
  <si>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</si>
  <si>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</si>
  <si>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</si>
  <si>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</si>
  <si>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</si>
  <si>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</si>
  <si>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</si>
  <si>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</si>
  <si>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</si>
  <si>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</si>
  <si>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</si>
  <si>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</si>
  <si>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</si>
  <si>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</si>
  <si>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</si>
  <si>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</si>
  <si>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</si>
  <si>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</si>
  <si>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</si>
  <si>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</si>
  <si>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</si>
  <si>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</si>
  <si>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</si>
  <si>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</si>
  <si>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</si>
  <si>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</si>
  <si>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</si>
  <si>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</si>
  <si>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</si>
  <si>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</si>
  <si>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</si>
  <si>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</si>
  <si>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</si>
  <si>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</si>
  <si>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</si>
  <si>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</si>
  <si>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</si>
  <si>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</si>
  <si>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</si>
  <si>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</si>
  <si>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</si>
  <si>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</si>
  <si>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</si>
  <si>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</si>
  <si>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</si>
  <si>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</si>
  <si>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</si>
  <si>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</si>
  <si>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</si>
  <si>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</si>
  <si>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</si>
  <si>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</si>
  <si>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</si>
  <si>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</si>
  <si>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</si>
  <si>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</si>
  <si>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</si>
  <si>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</si>
  <si>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</si>
  <si>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</si>
  <si>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</si>
  <si>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</si>
  <si>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</si>
  <si>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</si>
  <si>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</si>
  <si>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</si>
  <si>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</si>
  <si>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</si>
  <si>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</si>
  <si>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</si>
  <si>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</si>
  <si>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</si>
  <si>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</si>
  <si>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</si>
  <si>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</si>
  <si>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</si>
  <si>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</si>
  <si>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</si>
  <si>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</si>
  <si>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</si>
  <si>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</si>
  <si>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</si>
  <si>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</si>
  <si>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</si>
  <si>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</si>
  <si>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</si>
  <si>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</si>
  <si>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</si>
  <si>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</si>
  <si>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</si>
  <si>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</si>
  <si>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</si>
  <si>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</si>
  <si>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</si>
  <si>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</si>
  <si>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</si>
  <si>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</si>
  <si>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</si>
  <si>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</si>
  <si>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</si>
  <si>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</si>
  <si>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</si>
  <si>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</si>
  <si>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</si>
  <si>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</si>
  <si>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</si>
  <si>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</si>
  <si>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</si>
  <si>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</si>
  <si>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</si>
  <si>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</si>
  <si>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</si>
  <si>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</si>
  <si>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</si>
  <si>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</si>
  <si>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</si>
  <si>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</si>
  <si>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</si>
  <si>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</si>
  <si>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</si>
  <si>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</si>
  <si>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</si>
  <si>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</si>
  <si>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</si>
  <si>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</si>
  <si>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</si>
  <si>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</si>
  <si>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</si>
  <si>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</si>
  <si>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</si>
  <si>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</si>
  <si>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</si>
  <si>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</si>
  <si>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</si>
  <si>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</si>
  <si>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</si>
  <si>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</si>
  <si>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</si>
  <si>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</si>
  <si>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</si>
  <si>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</si>
  <si>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</si>
  <si>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</si>
  <si>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</si>
  <si>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</si>
  <si>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</si>
  <si>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</si>
  <si>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</si>
  <si>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</si>
  <si>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</si>
  <si>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</si>
  <si>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</si>
  <si>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</si>
  <si>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</si>
  <si>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</si>
  <si>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</si>
  <si>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</si>
  <si>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</si>
  <si>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</si>
  <si>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</si>
  <si>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</si>
  <si>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</si>
  <si>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</si>
  <si>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</si>
  <si>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</si>
  <si>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</si>
  <si>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</si>
  <si>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</si>
  <si>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</si>
  <si>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</si>
  <si>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</si>
  <si>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</si>
  <si>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</si>
  <si>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</si>
  <si>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</si>
  <si>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</si>
  <si>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</si>
  <si>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</si>
  <si>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</si>
  <si>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</si>
  <si>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</si>
  <si>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</si>
  <si>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</si>
  <si>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</si>
  <si>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</si>
  <si>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</si>
  <si>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</si>
  <si>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</si>
  <si>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</si>
  <si>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</si>
  <si>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</si>
  <si>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</si>
  <si>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</si>
  <si>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</si>
  <si>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</si>
  <si>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</si>
  <si>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</si>
  <si>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</si>
  <si>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</si>
  <si>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</si>
  <si>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</si>
  <si>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</si>
  <si>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</si>
  <si>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</si>
  <si>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</si>
  <si>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</si>
  <si>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</si>
  <si>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</si>
  <si>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</si>
  <si>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</si>
  <si>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</si>
  <si>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</si>
  <si>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</si>
  <si>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</si>
  <si>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</si>
  <si>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</si>
  <si>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</si>
  <si>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</si>
  <si>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</si>
  <si>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</si>
  <si>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</si>
  <si>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</si>
  <si>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</si>
  <si>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</si>
  <si>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</si>
  <si>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</si>
  <si>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</si>
  <si>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</si>
  <si>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</si>
  <si>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</si>
  <si>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</si>
  <si>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</si>
  <si>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</si>
  <si>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</si>
  <si>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</si>
  <si>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</si>
  <si>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</si>
  <si>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</si>
  <si>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</si>
  <si>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</si>
  <si>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</si>
  <si>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</si>
  <si>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</si>
  <si>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</si>
  <si>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</si>
  <si>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</si>
  <si>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</si>
  <si>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</si>
  <si>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</si>
  <si>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</si>
  <si>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</si>
  <si>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</si>
  <si>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</si>
  <si>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</si>
  <si>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</si>
  <si>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</si>
  <si>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</si>
  <si>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</si>
  <si>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</si>
  <si>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</si>
  <si>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</si>
  <si>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</si>
  <si>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</si>
  <si>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</si>
  <si>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</si>
  <si>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</si>
  <si>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</si>
  <si>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</si>
  <si>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</si>
  <si>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</si>
  <si>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</si>
  <si>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</si>
  <si>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</si>
  <si>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</si>
  <si>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</si>
  <si>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</si>
  <si>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</si>
  <si>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</si>
  <si>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</si>
  <si>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</si>
  <si>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</si>
  <si>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</si>
  <si>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</si>
  <si>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</si>
  <si>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</si>
  <si>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</si>
  <si>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</si>
  <si>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</si>
  <si>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</si>
  <si>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</si>
  <si>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</si>
  <si>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</si>
  <si>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</si>
  <si>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</si>
  <si>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</si>
  <si>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</si>
  <si>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</si>
  <si>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</si>
  <si>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</si>
  <si>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</si>
  <si>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</si>
  <si>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</si>
  <si>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</si>
  <si>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</si>
  <si>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</si>
  <si>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</si>
  <si>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</si>
  <si>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</si>
  <si>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</si>
  <si>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</si>
  <si>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</si>
  <si>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</si>
  <si>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</si>
  <si>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</si>
  <si>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</si>
  <si>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</si>
  <si>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</si>
  <si>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</si>
  <si>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</si>
  <si>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</si>
  <si>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</si>
  <si>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</si>
  <si>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</si>
  <si>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</si>
  <si>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</si>
  <si>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</si>
  <si>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</si>
  <si>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</si>
  <si>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</si>
  <si>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</si>
  <si>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</si>
  <si>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</si>
  <si>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</si>
  <si>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</si>
  <si>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</si>
  <si>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</si>
  <si>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</si>
  <si>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</si>
  <si>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</si>
  <si>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</si>
  <si>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</si>
  <si>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</si>
  <si>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</si>
  <si>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</si>
  <si>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</si>
  <si>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</si>
  <si>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</si>
  <si>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</si>
  <si>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</si>
  <si>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</si>
  <si>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</si>
  <si>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</si>
  <si>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</si>
  <si>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</si>
  <si>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</si>
  <si>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</si>
  <si>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</si>
  <si>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</si>
  <si>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</si>
  <si>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</si>
  <si>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</si>
  <si>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</si>
  <si>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</si>
  <si>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</si>
  <si>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</si>
  <si>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</si>
  <si>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</si>
  <si>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</si>
  <si>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</si>
  <si>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</si>
  <si>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</si>
  <si>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</si>
  <si>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</si>
  <si>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</si>
  <si>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</si>
  <si>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</si>
  <si>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</si>
  <si>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</si>
  <si>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</si>
  <si>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</si>
  <si>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</si>
  <si>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</si>
  <si>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</si>
  <si>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</si>
  <si>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</si>
  <si>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</si>
  <si>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</si>
  <si>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</si>
  <si>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</si>
  <si>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</si>
  <si>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</si>
  <si>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</si>
  <si>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</si>
  <si>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</si>
  <si>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</si>
  <si>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</si>
  <si>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</si>
  <si>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</si>
  <si>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</si>
  <si>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</si>
  <si>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</si>
  <si>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</si>
  <si>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</si>
  <si>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</si>
  <si>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</si>
  <si>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</si>
  <si>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</si>
  <si>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</si>
  <si>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</si>
  <si>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</si>
  <si>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</si>
  <si>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</si>
  <si>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</si>
  <si>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</si>
  <si>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</si>
  <si>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</si>
  <si>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</si>
  <si>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</si>
  <si>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</si>
  <si>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</si>
  <si>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</si>
  <si>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</si>
  <si>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</si>
  <si>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</si>
  <si>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</si>
  <si>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</si>
  <si>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</si>
  <si>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</si>
  <si>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</si>
  <si>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</si>
  <si>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</si>
  <si>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</si>
  <si>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</si>
  <si>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</si>
  <si>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</si>
  <si>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</si>
  <si>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</si>
  <si>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</si>
  <si>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</si>
  <si>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</si>
  <si>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</si>
  <si>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</si>
  <si>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</si>
  <si>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</si>
  <si>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</si>
  <si>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</si>
  <si>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</si>
  <si>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</si>
  <si>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</si>
  <si>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</si>
  <si>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</si>
  <si>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</si>
  <si>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</si>
  <si>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</si>
  <si>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</si>
  <si>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</si>
  <si>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</si>
  <si>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</si>
  <si>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</si>
  <si>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</si>
  <si>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</si>
  <si>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</si>
  <si>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</si>
  <si>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</si>
  <si>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</si>
  <si>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</si>
  <si>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</si>
  <si>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</si>
  <si>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</si>
  <si>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</si>
  <si>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</si>
  <si>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</si>
  <si>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</si>
  <si>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</si>
  <si>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</si>
  <si>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</si>
  <si>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</si>
  <si>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</si>
  <si>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</si>
  <si>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</si>
  <si>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</si>
  <si>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</si>
  <si>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</si>
  <si>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</si>
  <si>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</si>
  <si>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</si>
  <si>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</si>
  <si>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</si>
  <si>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</si>
  <si>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</si>
  <si>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</si>
  <si>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</si>
  <si>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</si>
  <si>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</si>
  <si>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</si>
  <si>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</si>
  <si>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</si>
  <si>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</si>
  <si>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</si>
  <si>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</si>
  <si>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</si>
  <si>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</si>
  <si>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</si>
  <si>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</si>
  <si>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</si>
  <si>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</si>
  <si>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</si>
  <si>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</si>
  <si>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</si>
  <si>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</si>
  <si>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</si>
  <si>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</si>
  <si>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</si>
  <si>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</si>
  <si>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</si>
  <si>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</si>
  <si>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</si>
  <si>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</si>
  <si>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</si>
  <si>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</si>
  <si>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</si>
  <si>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</si>
  <si>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</si>
  <si>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</si>
  <si>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</si>
  <si>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</si>
  <si>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</si>
  <si>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</si>
  <si>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</si>
  <si>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</si>
  <si>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</si>
  <si>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</si>
  <si>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</si>
  <si>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</si>
  <si>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</si>
  <si>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</si>
  <si>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</si>
  <si>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</si>
  <si>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</si>
  <si>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</si>
  <si>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</si>
  <si>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</si>
  <si>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</si>
  <si>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</si>
  <si>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</si>
  <si>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</si>
  <si>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</si>
  <si>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</si>
  <si>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</si>
  <si>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</si>
  <si>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</si>
  <si>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</si>
  <si>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</si>
  <si>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</si>
  <si>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</si>
  <si>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</si>
  <si>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</si>
  <si>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</si>
  <si>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</si>
  <si>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</si>
  <si>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</si>
  <si>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</si>
  <si>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</si>
  <si>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</si>
  <si>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</si>
  <si>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</si>
  <si>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</si>
  <si>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</si>
  <si>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</si>
  <si>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</si>
  <si>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</si>
  <si>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</si>
  <si>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</si>
  <si>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</si>
  <si>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</si>
  <si>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</si>
  <si>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</si>
  <si>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</si>
  <si>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</si>
  <si>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</si>
  <si>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</si>
  <si>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</si>
  <si>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</si>
  <si>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</si>
  <si>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</si>
  <si>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</si>
  <si>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</si>
  <si>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</si>
  <si>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</si>
  <si>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</si>
  <si>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</si>
  <si>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</si>
  <si>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</si>
  <si>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</si>
  <si>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</si>
  <si>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</si>
  <si>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</si>
  <si>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</si>
  <si>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</si>
  <si>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</si>
  <si>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</si>
  <si>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</si>
  <si>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</si>
  <si>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</si>
  <si>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</si>
  <si>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</si>
  <si>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</si>
  <si>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</si>
  <si>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</si>
  <si>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</si>
  <si>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</si>
  <si>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</si>
  <si>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</si>
  <si>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</si>
  <si>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</si>
  <si>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</si>
  <si>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</si>
  <si>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</si>
  <si>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</si>
  <si>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</si>
  <si>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</si>
  <si>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</si>
  <si>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</si>
  <si>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</si>
  <si>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</si>
  <si>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</si>
  <si>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</si>
  <si>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</si>
  <si>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</si>
  <si>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</si>
  <si>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</si>
  <si>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</si>
  <si>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</si>
  <si>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</si>
  <si>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</si>
  <si>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</si>
  <si>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</si>
  <si>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</si>
  <si>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</si>
  <si>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</si>
  <si>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</si>
  <si>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</si>
  <si>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</si>
  <si>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</si>
  <si>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</si>
  <si>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</si>
  <si>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</si>
  <si>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</si>
  <si>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</si>
  <si>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</si>
  <si>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</si>
  <si>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</si>
  <si>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</si>
  <si>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</si>
  <si>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</si>
  <si>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</si>
  <si>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</si>
  <si>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</si>
  <si>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</si>
  <si>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</si>
  <si>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</si>
  <si>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</si>
  <si>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</si>
  <si>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</si>
  <si>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</si>
  <si>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</si>
  <si>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</si>
  <si>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</si>
  <si>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</si>
  <si>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</si>
  <si>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</si>
  <si>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</si>
  <si>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</si>
  <si>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</si>
  <si>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</si>
  <si>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</si>
  <si>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</si>
  <si>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</si>
  <si>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</si>
  <si>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</si>
  <si>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</si>
  <si>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</si>
  <si>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</si>
  <si>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</si>
  <si>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</si>
  <si>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</si>
  <si>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</si>
  <si>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</si>
  <si>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</si>
  <si>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</si>
  <si>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</si>
  <si>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</si>
  <si>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</si>
  <si>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</si>
  <si>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</si>
  <si>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</si>
  <si>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</si>
  <si>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</si>
  <si>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</si>
  <si>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</si>
  <si>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</si>
  <si>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</si>
  <si>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</si>
  <si>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</si>
  <si>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</si>
  <si>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</si>
  <si>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</si>
  <si>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</si>
  <si>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</si>
  <si>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</si>
  <si>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</si>
  <si>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</si>
  <si>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</si>
  <si>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</si>
  <si>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</si>
  <si>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</si>
  <si>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</si>
  <si>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</si>
  <si>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</si>
  <si>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</si>
  <si>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</si>
  <si>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</si>
  <si>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</si>
  <si>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</si>
  <si>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</si>
  <si>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</si>
  <si>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</si>
  <si>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</si>
  <si>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</si>
  <si>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</si>
  <si>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</si>
  <si>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</si>
  <si>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</si>
  <si>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</si>
  <si>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</si>
  <si>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</si>
  <si>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</si>
  <si>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</si>
  <si>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</si>
  <si>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</si>
  <si>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</si>
  <si>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</si>
  <si>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</si>
  <si>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</si>
  <si>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</si>
  <si>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</si>
  <si>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</si>
  <si>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</si>
  <si>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</si>
  <si>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</si>
  <si>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</si>
  <si>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</si>
  <si>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</si>
  <si>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</si>
  <si>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</si>
  <si>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</si>
  <si>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</si>
  <si>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</si>
  <si>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</si>
  <si>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</si>
  <si>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</si>
  <si>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</si>
  <si>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</si>
  <si>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</si>
  <si>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</si>
  <si>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</si>
  <si>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</si>
  <si>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</si>
  <si>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</si>
  <si>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</si>
  <si>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</si>
  <si>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</si>
  <si>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</si>
  <si>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</si>
  <si>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</si>
  <si>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</si>
  <si>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</si>
  <si>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</si>
  <si>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</si>
  <si>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</si>
  <si>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</si>
  <si>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</si>
  <si>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</si>
  <si>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</si>
  <si>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</si>
  <si>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</si>
  <si>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</si>
  <si>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</si>
  <si>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</si>
  <si>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</si>
  <si>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</si>
  <si>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</si>
  <si>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</si>
  <si>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</si>
  <si>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</si>
  <si>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</si>
  <si>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</si>
  <si>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</si>
  <si>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</si>
  <si>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</si>
  <si>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</si>
  <si>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</si>
  <si>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</si>
  <si>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</si>
  <si>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</si>
  <si>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</si>
  <si>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</si>
  <si>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</si>
  <si>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</si>
  <si>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</si>
  <si>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</si>
  <si>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</si>
  <si>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</si>
  <si>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</si>
  <si>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</si>
  <si>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</si>
  <si>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</si>
  <si>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</si>
  <si>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</si>
  <si>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</si>
  <si>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</si>
  <si>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</si>
  <si>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</si>
  <si>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</si>
  <si>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</si>
  <si>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</si>
  <si>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</si>
  <si>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</si>
  <si>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</si>
  <si>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</si>
  <si>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</si>
  <si>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</si>
  <si>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</si>
  <si>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</si>
  <si>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</si>
  <si>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</si>
  <si>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</si>
  <si>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</si>
  <si>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</si>
  <si>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</si>
  <si>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</si>
  <si>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</si>
  <si>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</si>
  <si>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</si>
  <si>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</si>
  <si>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</si>
  <si>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</si>
  <si>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</si>
  <si>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</si>
  <si>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</si>
  <si>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</si>
  <si>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</si>
  <si>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</si>
  <si>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</si>
  <si>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</si>
  <si>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</si>
  <si>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</si>
  <si>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</si>
  <si>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</si>
  <si>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</si>
  <si>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</si>
  <si>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</si>
  <si>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</si>
  <si>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</si>
  <si>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</si>
  <si>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</si>
  <si>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</si>
  <si>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</si>
  <si>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</si>
  <si>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</si>
  <si>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</si>
  <si>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</si>
  <si>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</si>
  <si>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</si>
  <si>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</si>
  <si>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</si>
  <si>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</si>
  <si>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</si>
  <si>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</si>
  <si>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</si>
  <si>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</si>
  <si>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</si>
  <si>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</si>
  <si>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</si>
  <si>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</si>
  <si>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</si>
  <si>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</si>
  <si>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</si>
  <si>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</si>
  <si>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</si>
  <si>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</si>
  <si>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</si>
  <si>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</si>
  <si>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</si>
  <si>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</si>
  <si>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</si>
  <si>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</si>
  <si>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</si>
  <si>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</si>
  <si>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</si>
  <si>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</si>
  <si>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</si>
  <si>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</si>
  <si>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</si>
  <si>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</si>
  <si>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</si>
  <si>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</si>
  <si>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</si>
  <si>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</si>
  <si>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</si>
  <si>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</si>
  <si>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</si>
  <si>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</si>
  <si>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</si>
  <si>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</si>
  <si>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</si>
  <si>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</si>
  <si>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</si>
  <si>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</si>
  <si>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</si>
  <si>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</si>
  <si>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</si>
  <si>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</si>
  <si>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</si>
  <si>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</si>
  <si>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</si>
  <si>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</si>
  <si>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</si>
  <si>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</si>
  <si>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</si>
  <si>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</si>
  <si>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</si>
  <si>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</si>
  <si>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</si>
  <si>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</si>
  <si>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</si>
  <si>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</si>
  <si>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</si>
  <si>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</si>
  <si>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</si>
  <si>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</si>
  <si>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</si>
  <si>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</si>
  <si>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</si>
  <si>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</si>
  <si>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</si>
  <si>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</si>
  <si>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</si>
  <si>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</si>
  <si>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</si>
  <si>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</si>
  <si>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</si>
  <si>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</si>
  <si>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</si>
  <si>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</si>
  <si>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</si>
  <si>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</si>
  <si>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</si>
  <si>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</si>
  <si>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</si>
  <si>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</si>
  <si>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</si>
  <si>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</si>
  <si>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</si>
  <si>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</si>
  <si>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</si>
  <si>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</si>
  <si>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</si>
  <si>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</si>
  <si>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</si>
  <si>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</si>
  <si>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</si>
  <si>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</si>
  <si>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</si>
  <si>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</si>
  <si>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</si>
  <si>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</si>
  <si>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</si>
  <si>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</si>
  <si>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</si>
  <si>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</si>
  <si>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</si>
  <si>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</si>
  <si>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</si>
  <si>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</si>
  <si>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</si>
  <si>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</si>
  <si>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</si>
  <si>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</si>
  <si>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</si>
  <si>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</si>
  <si>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</si>
  <si>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</si>
  <si>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</si>
  <si>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</si>
  <si>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</si>
  <si>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</si>
  <si>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</si>
  <si>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</si>
  <si>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</si>
  <si>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</si>
  <si>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</si>
  <si>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</si>
  <si>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</si>
  <si>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</si>
  <si>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</si>
  <si>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</si>
  <si>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</si>
  <si>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</si>
  <si>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</si>
  <si>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</si>
  <si>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</si>
  <si>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</si>
  <si>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</si>
  <si>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</si>
  <si>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</si>
  <si>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</si>
  <si>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</si>
  <si>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</si>
  <si>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</si>
  <si>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</si>
  <si>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</si>
  <si>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</si>
  <si>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</si>
  <si>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</si>
  <si>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</si>
  <si>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</si>
  <si>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</si>
  <si>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</si>
  <si>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</si>
  <si>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</si>
  <si>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</si>
  <si>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</si>
  <si>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</si>
  <si>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</si>
  <si>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</si>
  <si>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</si>
  <si>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</si>
  <si>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</si>
  <si>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</si>
  <si>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</si>
  <si>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</si>
  <si>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</si>
  <si>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</si>
  <si>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</si>
  <si>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</si>
  <si>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</si>
  <si>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</si>
  <si>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</si>
  <si>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</si>
  <si>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</si>
  <si>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</si>
  <si>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</si>
  <si>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</si>
  <si>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</si>
  <si>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</si>
  <si>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</si>
  <si>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</si>
  <si>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</si>
  <si>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</si>
  <si>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</si>
  <si>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</si>
  <si>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</si>
  <si>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</si>
  <si>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</si>
  <si>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</si>
  <si>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</si>
  <si>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</si>
  <si>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</si>
  <si>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</si>
  <si>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</si>
  <si>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</si>
  <si>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</si>
  <si>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</si>
  <si>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</si>
  <si>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</si>
  <si>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</si>
  <si>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</si>
  <si>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</si>
  <si>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</si>
  <si>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</si>
  <si>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</si>
  <si>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</si>
  <si>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</si>
  <si>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</si>
  <si>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</si>
  <si>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</si>
  <si>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</si>
  <si>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</si>
  <si>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</si>
  <si>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</si>
  <si>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</si>
  <si>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</si>
  <si>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</si>
  <si>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</si>
  <si>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</si>
  <si>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</si>
  <si>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</si>
  <si>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</si>
  <si>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</si>
  <si>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</si>
  <si>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</si>
  <si>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</si>
  <si>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</si>
  <si>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</si>
  <si>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</si>
  <si>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</si>
  <si>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</si>
  <si>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</si>
  <si>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</si>
  <si>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</si>
  <si>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</si>
  <si>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</si>
  <si>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</si>
  <si>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</si>
  <si>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</si>
  <si>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</si>
  <si>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</si>
  <si>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</si>
  <si>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</si>
  <si>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</si>
  <si>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</si>
  <si>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</si>
  <si>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</si>
  <si>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</si>
  <si>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</si>
  <si>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</si>
  <si>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</si>
  <si>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</si>
  <si>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</si>
  <si>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</si>
  <si>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</si>
  <si>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</si>
  <si>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</si>
  <si>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</si>
  <si>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</si>
  <si>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</si>
  <si>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</si>
  <si>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</si>
  <si>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</si>
  <si>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</si>
  <si>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</si>
  <si>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</si>
  <si>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</si>
  <si>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</si>
  <si>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</si>
  <si>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</si>
  <si>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</si>
  <si>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</si>
  <si>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</si>
  <si>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</si>
  <si>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</si>
  <si>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</si>
  <si>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</si>
  <si>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</si>
  <si>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</si>
  <si>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</si>
  <si>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</si>
  <si>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</si>
  <si>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</si>
  <si>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</si>
  <si>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</si>
  <si>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</si>
  <si>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</si>
  <si>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</si>
  <si>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</si>
  <si>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</si>
  <si>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</si>
  <si>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</si>
  <si>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</si>
  <si>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</si>
  <si>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</si>
  <si>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</si>
  <si>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</si>
  <si>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</si>
  <si>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</si>
  <si>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</si>
  <si>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</si>
  <si>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</si>
  <si>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</si>
  <si>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</si>
  <si>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</si>
  <si>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</si>
  <si>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</si>
  <si>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</si>
  <si>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</si>
  <si>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</si>
  <si>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</si>
  <si>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</si>
  <si>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</si>
  <si>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</si>
  <si>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</si>
  <si>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</si>
  <si>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</si>
  <si>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</si>
  <si>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</si>
  <si>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</si>
  <si>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</si>
  <si>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</si>
  <si>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</si>
  <si>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</si>
  <si>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</si>
  <si>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</si>
  <si>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</si>
  <si>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</si>
  <si>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</si>
  <si>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</si>
  <si>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</si>
  <si>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</si>
  <si>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</si>
  <si>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</si>
  <si>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</si>
  <si>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</si>
  <si>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</si>
  <si>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</si>
  <si>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</si>
  <si>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</si>
  <si>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</si>
  <si>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</si>
  <si>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</si>
  <si>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</si>
  <si>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</si>
  <si>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</si>
  <si>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</si>
  <si>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</si>
  <si>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</si>
  <si>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</si>
  <si>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</si>
  <si>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</si>
  <si>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</si>
  <si>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</si>
  <si>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</si>
  <si>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</si>
  <si>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</si>
  <si>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</si>
  <si>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</si>
  <si>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</si>
  <si>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</si>
  <si>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</si>
  <si>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</si>
  <si>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</si>
  <si>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</si>
  <si>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</si>
  <si>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</si>
  <si>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</si>
  <si>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</si>
  <si>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</si>
  <si>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</si>
  <si>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</si>
  <si>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</si>
  <si>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</si>
  <si>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</si>
  <si>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</si>
  <si>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</si>
  <si>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</si>
  <si>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</si>
  <si>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</si>
  <si>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</si>
  <si>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</si>
  <si>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</si>
  <si>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</si>
  <si>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</si>
  <si>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</si>
  <si>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</si>
  <si>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</si>
  <si>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</si>
  <si>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</si>
  <si>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</si>
  <si>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</si>
  <si>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</si>
  <si>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</si>
  <si>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</si>
  <si>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</si>
  <si>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</si>
  <si>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</si>
  <si>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</si>
  <si>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</si>
  <si>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</si>
  <si>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</si>
  <si>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</si>
  <si>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</si>
  <si>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</si>
  <si>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</si>
  <si>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</si>
  <si>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</si>
  <si>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</si>
  <si>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</si>
  <si>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</si>
  <si>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</si>
  <si>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</si>
  <si>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</si>
  <si>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</si>
  <si>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</si>
  <si>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</si>
  <si>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</si>
  <si>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</si>
  <si>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</si>
  <si>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</si>
  <si>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</si>
  <si>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</si>
  <si>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</si>
  <si>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</si>
  <si>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</si>
  <si>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</si>
  <si>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</si>
  <si>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</si>
  <si>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</si>
  <si>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</si>
  <si>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</si>
  <si>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</si>
  <si>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</si>
  <si>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</si>
  <si>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</si>
  <si>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</si>
  <si>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</si>
  <si>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</si>
  <si>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</si>
  <si>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</si>
  <si>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</si>
  <si>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</si>
  <si>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</si>
  <si>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</si>
  <si>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</si>
  <si>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</si>
  <si>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</si>
  <si>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</si>
  <si>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</si>
  <si>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</si>
  <si>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</si>
  <si>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</si>
  <si>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</si>
  <si>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</si>
  <si>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</si>
  <si>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</si>
  <si>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</si>
  <si>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</si>
  <si>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</si>
  <si>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</si>
  <si>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</si>
  <si>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</si>
  <si>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</si>
  <si>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</si>
  <si>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</si>
  <si>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</si>
  <si>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</si>
  <si>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</si>
  <si>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</si>
  <si>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</si>
  <si>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</si>
  <si>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</si>
  <si>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</si>
  <si>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</si>
  <si>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</si>
  <si>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</si>
  <si>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</si>
  <si>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</si>
  <si>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</si>
  <si>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</si>
  <si>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</si>
  <si>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</si>
  <si>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</si>
  <si>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</si>
  <si>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</si>
  <si>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</si>
  <si>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</si>
  <si>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</si>
  <si>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</si>
  <si>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</si>
  <si>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</si>
  <si>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</si>
  <si>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</si>
  <si>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</si>
  <si>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</si>
  <si>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</si>
  <si>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</si>
  <si>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</si>
  <si>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</si>
  <si>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</si>
  <si>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</si>
  <si>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</si>
  <si>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</si>
  <si>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</si>
  <si>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</si>
  <si>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</si>
  <si>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</si>
  <si>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</si>
  <si>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</si>
  <si>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</si>
  <si>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</si>
  <si>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</si>
  <si>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</si>
  <si>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</si>
  <si>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</si>
  <si>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</si>
  <si>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</si>
  <si>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</si>
  <si>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</si>
  <si>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</si>
  <si>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</si>
  <si>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</si>
  <si>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</si>
  <si>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</si>
  <si>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</si>
  <si>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</si>
  <si>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</si>
  <si>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</si>
  <si>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</si>
  <si>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</si>
  <si>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</si>
  <si>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</si>
  <si>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</si>
  <si>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</si>
  <si>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</si>
  <si>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</si>
  <si>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</si>
  <si>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</si>
  <si>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</si>
  <si>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</si>
  <si>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</si>
  <si>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</si>
  <si>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</si>
  <si>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</si>
  <si>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</si>
  <si>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</si>
  <si>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</si>
  <si>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</si>
  <si>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</si>
  <si>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</si>
  <si>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</si>
  <si>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</si>
  <si>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</si>
  <si>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</si>
  <si>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</si>
  <si>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</si>
  <si>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</si>
  <si>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</si>
  <si>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</si>
  <si>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</si>
  <si>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</si>
  <si>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</si>
  <si>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</si>
  <si>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</si>
  <si>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</si>
  <si>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</si>
  <si>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</si>
  <si>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</si>
  <si>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</si>
  <si>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</si>
  <si>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</si>
  <si>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</si>
  <si>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</si>
  <si>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</si>
  <si>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</si>
  <si>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</si>
  <si>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</si>
  <si>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</si>
  <si>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</si>
  <si>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</si>
  <si>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</si>
  <si>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</si>
  <si>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</si>
  <si>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</si>
  <si>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</si>
  <si>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</si>
  <si>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</si>
  <si>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</si>
  <si>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</si>
  <si>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</si>
  <si>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</si>
  <si>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</si>
  <si>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</si>
  <si>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</si>
  <si>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</si>
  <si>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</si>
  <si>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</si>
  <si>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</si>
  <si>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</si>
  <si>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</si>
  <si>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</si>
  <si>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</si>
  <si>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</si>
  <si>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</si>
  <si>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</si>
  <si>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</si>
  <si>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</si>
  <si>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</si>
  <si>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</si>
  <si>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</si>
  <si>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</si>
  <si>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</si>
  <si>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</si>
  <si>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</si>
  <si>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</si>
  <si>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</si>
  <si>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</si>
  <si>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</si>
  <si>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</si>
  <si>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</si>
  <si>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</si>
  <si>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</si>
  <si>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</si>
  <si>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</si>
  <si>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</si>
  <si>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</si>
  <si>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</si>
  <si>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</si>
  <si>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</si>
  <si>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</si>
  <si>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</si>
  <si>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</si>
  <si>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</si>
  <si>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</si>
  <si>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</si>
  <si>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</si>
  <si>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</si>
  <si>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</si>
  <si>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</si>
  <si>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</si>
  <si>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</si>
  <si>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</si>
  <si>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</si>
  <si>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</si>
  <si>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</si>
  <si>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</si>
  <si>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</si>
  <si>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</si>
  <si>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</si>
  <si>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</si>
  <si>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</si>
  <si>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</si>
  <si>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</si>
  <si>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</si>
  <si>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</si>
  <si>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</si>
  <si>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</si>
  <si>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</si>
  <si>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</si>
  <si>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</si>
  <si>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</si>
  <si>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</si>
  <si>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</si>
  <si>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</si>
  <si>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</si>
  <si>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</si>
  <si>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</si>
  <si>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</si>
  <si>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</si>
  <si>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</si>
  <si>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</si>
  <si>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</si>
  <si>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</si>
  <si>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</si>
  <si>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</si>
  <si>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</si>
  <si>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</si>
  <si>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</si>
  <si>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</si>
  <si>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</si>
  <si>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</si>
  <si>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</si>
  <si>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</si>
  <si>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</si>
  <si>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</si>
  <si>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</si>
  <si>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</si>
  <si>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</si>
  <si>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</si>
  <si>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</si>
  <si>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</si>
  <si>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</si>
  <si>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</si>
  <si>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</si>
  <si>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</si>
  <si>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</si>
  <si>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</si>
  <si>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</si>
  <si>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</si>
  <si>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</si>
  <si>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</si>
  <si>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</si>
  <si>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</si>
  <si>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</si>
  <si>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</si>
  <si>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</si>
  <si>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</si>
  <si>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</si>
  <si>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</si>
  <si>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</si>
  <si>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</si>
  <si>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</si>
  <si>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</si>
  <si>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</si>
  <si>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</si>
  <si>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</si>
  <si>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</si>
  <si>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</si>
  <si>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</si>
  <si>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</si>
  <si>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</si>
  <si>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</si>
  <si>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</si>
  <si>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</si>
  <si>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</si>
  <si>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</si>
  <si>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</si>
  <si>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</si>
  <si>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</si>
  <si>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</si>
  <si>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</si>
  <si>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</si>
  <si>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</si>
  <si>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</si>
  <si>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</si>
  <si>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</si>
  <si>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</si>
  <si>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</si>
  <si>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</si>
  <si>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</si>
  <si>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</si>
  <si>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</si>
  <si>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</si>
  <si>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</si>
  <si>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</si>
  <si>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</si>
  <si>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</si>
  <si>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</si>
  <si>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</si>
  <si>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</si>
  <si>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</si>
  <si>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</si>
  <si>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</si>
  <si>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</si>
  <si>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</si>
  <si>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</si>
  <si>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</si>
  <si>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</si>
  <si>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</si>
  <si>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</si>
  <si>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</si>
  <si>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</si>
  <si>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</si>
  <si>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</si>
  <si>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</si>
  <si>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</si>
  <si>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</si>
  <si>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</si>
  <si>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</si>
  <si>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</si>
  <si>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</si>
  <si>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</si>
  <si>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</si>
  <si>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</si>
  <si>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</si>
  <si>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</si>
  <si>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</si>
  <si>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</si>
  <si>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</si>
  <si>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</si>
  <si>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</si>
  <si>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</si>
  <si>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</si>
  <si>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</si>
  <si>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</si>
  <si>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</si>
  <si>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</si>
  <si>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</si>
  <si>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</si>
  <si>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</si>
  <si>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</si>
  <si>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</si>
  <si>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</si>
  <si>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</si>
  <si>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</si>
  <si>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</si>
  <si>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</si>
  <si>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</si>
  <si>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</si>
  <si>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</si>
  <si>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</si>
  <si>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</si>
  <si>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</si>
  <si>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</si>
  <si>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</si>
  <si>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</si>
  <si>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</si>
  <si>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</si>
  <si>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</si>
  <si>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</si>
  <si>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</si>
  <si>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</si>
  <si>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</si>
  <si>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</si>
  <si>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</si>
  <si>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</si>
  <si>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</si>
  <si>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</si>
  <si>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</si>
  <si>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</si>
  <si>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</si>
  <si>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</si>
  <si>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</si>
  <si>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</si>
  <si>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</si>
  <si>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</si>
  <si>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</si>
  <si>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</si>
  <si>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</si>
  <si>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</si>
  <si>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</si>
  <si>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</si>
  <si>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</si>
  <si>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</si>
  <si>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</si>
  <si>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</si>
  <si>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</si>
  <si>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</si>
  <si>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</si>
  <si>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</si>
  <si>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</si>
  <si>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</si>
  <si>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</si>
  <si>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</si>
  <si>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</si>
  <si>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</si>
  <si>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</si>
  <si>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</si>
  <si>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</si>
  <si>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</si>
  <si>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</si>
  <si>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</si>
  <si>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</si>
  <si>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</si>
  <si>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</si>
  <si>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</si>
  <si>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</si>
  <si>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</si>
  <si>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</si>
  <si>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</si>
  <si>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</si>
  <si>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</si>
  <si>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</si>
  <si>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</si>
  <si>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</si>
  <si>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</si>
  <si>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</si>
  <si>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</si>
  <si>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</si>
  <si>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</si>
  <si>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</si>
  <si>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</si>
  <si>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</si>
  <si>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</si>
  <si>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</si>
  <si>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</si>
  <si>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</si>
  <si>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</si>
  <si>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</si>
  <si>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</si>
  <si>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</si>
  <si>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</si>
  <si>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</si>
  <si>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</si>
  <si>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</si>
  <si>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</si>
  <si>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</si>
  <si>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</si>
  <si>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</si>
  <si>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</si>
  <si>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</si>
  <si>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</si>
  <si>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</si>
  <si>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</si>
  <si>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</si>
  <si>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</si>
  <si>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</si>
  <si>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</si>
  <si>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</si>
  <si>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</si>
  <si>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</si>
  <si>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</si>
  <si>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</si>
  <si>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</si>
  <si>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</si>
  <si>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</si>
  <si>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</si>
  <si>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</si>
  <si>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</si>
  <si>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</si>
  <si>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</si>
  <si>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</si>
  <si>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</si>
  <si>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</si>
  <si>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</si>
  <si>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</si>
  <si>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</si>
  <si>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</si>
  <si>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</si>
  <si>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</si>
  <si>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</si>
  <si>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</si>
  <si>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</si>
  <si>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</si>
  <si>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</si>
  <si>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</si>
  <si>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</si>
  <si>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</si>
  <si>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</si>
  <si>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</si>
  <si>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</si>
  <si>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</si>
  <si>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</si>
  <si>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</si>
  <si>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</si>
  <si>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</si>
  <si>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</si>
  <si>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</si>
  <si>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</si>
  <si>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</si>
  <si>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</si>
  <si>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</si>
  <si>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</si>
  <si>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</si>
  <si>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</si>
  <si>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</si>
  <si>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</si>
  <si>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</si>
  <si>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</si>
  <si>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</si>
  <si>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</si>
  <si>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</si>
  <si>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</si>
  <si>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</si>
  <si>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</si>
  <si>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</si>
  <si>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</si>
  <si>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</si>
  <si>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</si>
  <si>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</si>
  <si>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</si>
  <si>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</si>
  <si>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</si>
  <si>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</si>
  <si>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</si>
  <si>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</si>
  <si>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</si>
  <si>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</si>
  <si>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</si>
  <si>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</si>
  <si>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</si>
  <si>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</si>
  <si>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</si>
  <si>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</si>
  <si>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</si>
  <si>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</si>
  <si>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</si>
  <si>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</si>
  <si>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</si>
  <si>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</si>
  <si>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</si>
  <si>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</si>
  <si>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</si>
  <si>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</si>
  <si>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</si>
  <si>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</si>
  <si>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</si>
  <si>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</si>
  <si>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</si>
  <si>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</si>
  <si>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</si>
  <si>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</si>
  <si>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</si>
  <si>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</si>
  <si>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</si>
  <si>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</si>
  <si>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</si>
  <si>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</si>
  <si>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</si>
  <si>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</si>
  <si>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</si>
  <si>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</si>
  <si>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</si>
  <si>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</si>
  <si>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</si>
  <si>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</si>
  <si>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</si>
  <si>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</si>
  <si>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</si>
  <si>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</si>
  <si>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</si>
  <si>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</si>
  <si>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</si>
  <si>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</si>
  <si>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</si>
  <si>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</si>
  <si>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</si>
  <si>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</si>
  <si>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</si>
  <si>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</si>
  <si>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</si>
  <si>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</si>
  <si>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</si>
  <si>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</si>
  <si>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</si>
  <si>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</si>
  <si>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</si>
  <si>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</si>
  <si>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</si>
  <si>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</si>
  <si>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</si>
  <si>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</si>
  <si>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</si>
  <si>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</si>
  <si>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</si>
  <si>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</si>
  <si>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</si>
  <si>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</si>
  <si>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</si>
  <si>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</si>
  <si>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</si>
  <si>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</si>
  <si>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</si>
  <si>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</si>
  <si>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</si>
  <si>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</si>
  <si>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</si>
  <si>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</si>
  <si>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</si>
  <si>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</si>
  <si>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</si>
  <si>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</si>
  <si>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</si>
  <si>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</si>
  <si>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</si>
  <si>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</si>
  <si>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</si>
  <si>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</si>
  <si>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</si>
  <si>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</si>
  <si>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</si>
  <si>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</si>
  <si>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</si>
  <si>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</si>
  <si>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</si>
  <si>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</si>
  <si>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</si>
  <si>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</si>
  <si>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</si>
  <si>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</si>
  <si>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</si>
  <si>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</si>
  <si>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</si>
  <si>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</si>
  <si>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</si>
  <si>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</si>
  <si>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</si>
  <si>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</si>
  <si>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</si>
  <si>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</si>
  <si>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</si>
  <si>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</si>
  <si>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</si>
  <si>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</si>
  <si>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</si>
  <si>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</si>
  <si>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</si>
  <si>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</si>
  <si>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</si>
  <si>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</si>
  <si>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</si>
  <si>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</si>
  <si>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</si>
  <si>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</si>
  <si>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</si>
  <si>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</si>
  <si>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</si>
  <si>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</si>
  <si>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</si>
  <si>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</si>
  <si>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</si>
  <si>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</si>
  <si>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</si>
  <si>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</si>
  <si>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</si>
  <si>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</si>
  <si>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</si>
  <si>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</si>
  <si>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</si>
  <si>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</si>
  <si>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</si>
  <si>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</si>
  <si>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</si>
  <si>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</si>
  <si>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</si>
  <si>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</si>
  <si>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</si>
  <si>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</si>
  <si>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</si>
  <si>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</si>
  <si>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</si>
  <si>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</si>
  <si>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</si>
  <si>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</si>
  <si>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</si>
  <si>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</si>
  <si>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</si>
  <si>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</si>
  <si>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</si>
  <si>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</si>
  <si>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</si>
  <si>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</si>
  <si>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</si>
  <si>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</si>
  <si>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</si>
  <si>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</si>
  <si>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</si>
  <si>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</si>
  <si>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</si>
  <si>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</si>
  <si>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</si>
  <si>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</si>
  <si>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</si>
  <si>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</si>
  <si>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</si>
  <si>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</si>
  <si>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</si>
  <si>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</si>
  <si>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</si>
  <si>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</si>
  <si>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</si>
  <si>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</si>
  <si>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</si>
  <si>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</si>
  <si>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</si>
  <si>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</si>
  <si>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</si>
  <si>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</si>
  <si>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</si>
  <si>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</si>
  <si>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</si>
  <si>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</si>
  <si>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</si>
  <si>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</si>
  <si>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</si>
  <si>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</si>
  <si>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</si>
  <si>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</si>
  <si>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</si>
  <si>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</si>
  <si>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</si>
  <si>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</si>
  <si>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</si>
  <si>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</si>
  <si>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</si>
  <si>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</si>
  <si>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</si>
  <si>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</si>
  <si>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</si>
  <si>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</si>
  <si>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</si>
  <si>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</si>
  <si>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</si>
  <si>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</si>
  <si>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</si>
  <si>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</si>
  <si>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</si>
  <si>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</si>
  <si>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</si>
  <si>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</si>
  <si>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</si>
  <si>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</si>
  <si>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</si>
  <si>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</si>
  <si>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</si>
  <si>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</si>
  <si>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</si>
  <si>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</si>
  <si>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</si>
  <si>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</si>
  <si>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</si>
  <si>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</si>
  <si>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</si>
  <si>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</si>
  <si>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</si>
  <si>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</si>
  <si>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</si>
  <si>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</si>
  <si>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</si>
  <si>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</si>
  <si>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</si>
  <si>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</si>
  <si>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</si>
  <si>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</si>
  <si>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</si>
  <si>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</si>
  <si>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</si>
  <si>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</si>
  <si>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</si>
  <si>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</si>
  <si>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</si>
  <si>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</si>
  <si>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</si>
  <si>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</si>
  <si>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</si>
  <si>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</si>
  <si>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</si>
  <si>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</si>
  <si>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</si>
  <si>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</si>
  <si>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</si>
  <si>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</si>
  <si>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</si>
  <si>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</si>
  <si>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</si>
  <si>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</si>
  <si>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</si>
  <si>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</si>
  <si>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</si>
  <si>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</si>
  <si>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</si>
  <si>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</si>
  <si>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</si>
  <si>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</si>
  <si>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</si>
  <si>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</si>
  <si>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</si>
  <si>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</si>
  <si>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</si>
  <si>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</si>
  <si>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</si>
  <si>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</si>
  <si>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</si>
  <si>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</si>
  <si>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</si>
  <si>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</si>
  <si>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</si>
  <si>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</si>
  <si>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</si>
  <si>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</si>
  <si>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</si>
  <si>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</si>
  <si>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</si>
  <si>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</si>
  <si>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</si>
  <si>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</si>
  <si>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</si>
  <si>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</si>
  <si>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</si>
  <si>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</si>
  <si>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</si>
  <si>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</si>
  <si>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</si>
  <si>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</si>
  <si>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</si>
  <si>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</si>
  <si>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</si>
  <si>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</si>
  <si>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</si>
  <si>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</si>
  <si>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</si>
  <si>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</si>
  <si>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</si>
  <si>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</si>
  <si>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</si>
  <si>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</si>
  <si>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</si>
  <si>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</si>
  <si>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</si>
  <si>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</si>
  <si>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</si>
  <si>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</si>
  <si>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</si>
  <si>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</si>
  <si>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</si>
  <si>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</si>
  <si>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</si>
  <si>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</si>
  <si>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</si>
  <si>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</si>
  <si>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</si>
  <si>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</si>
  <si>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</si>
  <si>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</si>
  <si>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</si>
  <si>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</si>
  <si>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</si>
  <si>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</si>
  <si>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</si>
  <si>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</si>
  <si>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</si>
  <si>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</si>
  <si>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</si>
  <si>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</si>
  <si>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</si>
  <si>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</si>
  <si>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</si>
  <si>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</si>
  <si>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</si>
  <si>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</si>
  <si>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</si>
  <si>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</si>
  <si>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</si>
  <si>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</si>
  <si>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</si>
  <si>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</si>
  <si>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</si>
  <si>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</si>
  <si>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</si>
  <si>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</si>
  <si>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</si>
  <si>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</si>
  <si>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</si>
  <si>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</si>
  <si>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</si>
  <si>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</si>
  <si>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</si>
  <si>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</si>
  <si>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</si>
  <si>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</si>
  <si>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</si>
  <si>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</si>
  <si>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</si>
  <si>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</si>
  <si>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</si>
  <si>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</si>
  <si>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</si>
  <si>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</si>
  <si>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</si>
  <si>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</si>
  <si>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</si>
  <si>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</si>
  <si>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</si>
  <si>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</si>
  <si>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</si>
  <si>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</si>
  <si>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</si>
  <si>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</si>
  <si>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</si>
  <si>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</si>
  <si>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</si>
  <si>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</si>
  <si>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</si>
  <si>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</si>
  <si>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</si>
  <si>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</si>
  <si>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</si>
  <si>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</si>
  <si>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</si>
  <si>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</si>
  <si>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</si>
  <si>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</si>
  <si>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</si>
  <si>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</si>
  <si>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</si>
  <si>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</si>
  <si>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</si>
  <si>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</si>
  <si>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</si>
  <si>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</si>
  <si>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</si>
  <si>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</si>
  <si>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</si>
  <si>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</si>
  <si>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</si>
  <si>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</si>
  <si>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</si>
  <si>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</si>
  <si>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</si>
  <si>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</si>
  <si>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</si>
  <si>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</si>
  <si>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</si>
  <si>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</si>
  <si>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</si>
  <si>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</si>
  <si>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</si>
  <si>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</si>
  <si>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</si>
  <si>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</si>
  <si>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</si>
  <si>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</si>
  <si>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</si>
  <si>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</si>
  <si>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</si>
  <si>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</si>
  <si>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</si>
  <si>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</si>
  <si>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</si>
  <si>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</si>
  <si>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</si>
  <si>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</si>
  <si>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</si>
  <si>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</si>
  <si>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</si>
  <si>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</si>
  <si>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</si>
  <si>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</si>
  <si>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</si>
  <si>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</si>
  <si>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</si>
  <si>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</si>
  <si>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</si>
  <si>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</si>
  <si>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</si>
  <si>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</si>
  <si>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</si>
  <si>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</si>
  <si>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</si>
  <si>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</si>
  <si>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</si>
  <si>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</si>
  <si>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</si>
  <si>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</si>
  <si>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</si>
  <si>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</si>
  <si>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</si>
  <si>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</si>
  <si>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</si>
  <si>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</si>
  <si>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</si>
  <si>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</si>
  <si>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</si>
  <si>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</si>
  <si>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</si>
  <si>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</si>
  <si>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</si>
  <si>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</si>
  <si>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</si>
  <si>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</si>
  <si>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</si>
  <si>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</si>
  <si>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</si>
  <si>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</si>
  <si>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</si>
  <si>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</si>
  <si>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</si>
  <si>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</si>
  <si>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</si>
  <si>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</si>
  <si>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</si>
  <si>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</si>
  <si>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</si>
  <si>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</si>
  <si>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</si>
  <si>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</si>
  <si>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</si>
  <si>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</si>
  <si>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</si>
  <si>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</si>
  <si>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</si>
  <si>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</si>
  <si>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</si>
  <si>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</si>
  <si>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</si>
  <si>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</si>
  <si>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</si>
  <si>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</si>
  <si>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</si>
  <si>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</si>
  <si>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</si>
  <si>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</si>
  <si>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</si>
  <si>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</si>
  <si>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</si>
  <si>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</si>
  <si>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</si>
  <si>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</si>
  <si>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</si>
  <si>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</si>
  <si>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</si>
  <si>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</si>
  <si>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</si>
  <si>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</si>
  <si>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</si>
  <si>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</si>
  <si>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</si>
  <si>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</si>
  <si>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</si>
  <si>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</si>
  <si>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</si>
  <si>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</si>
  <si>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</si>
  <si>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</si>
  <si>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</si>
  <si>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</si>
  <si>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</si>
  <si>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</si>
  <si>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</si>
  <si>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</si>
  <si>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</si>
  <si>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</si>
  <si>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</si>
  <si>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</si>
  <si>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</si>
  <si>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</si>
  <si>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</si>
  <si>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</si>
  <si>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</si>
  <si>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</si>
  <si>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</si>
  <si>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</si>
  <si>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</si>
  <si>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</si>
  <si>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</si>
  <si>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</si>
  <si>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</si>
  <si>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</si>
  <si>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</si>
  <si>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</si>
  <si>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</si>
  <si>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</si>
  <si>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</si>
  <si>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</si>
  <si>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</si>
  <si>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</si>
  <si>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</si>
  <si>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</si>
  <si>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</si>
  <si>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</si>
  <si>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</si>
  <si>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</si>
  <si>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</si>
  <si>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</si>
  <si>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</si>
  <si>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</si>
  <si>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</si>
  <si>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</si>
  <si>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</si>
  <si>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</si>
  <si>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</si>
  <si>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</si>
  <si>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</si>
  <si>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</si>
  <si>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</si>
  <si>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</si>
  <si>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</si>
  <si>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</si>
  <si>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</si>
  <si>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</si>
  <si>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</si>
  <si>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</si>
  <si>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</si>
  <si>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</si>
  <si>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</si>
  <si>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</si>
  <si>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</si>
  <si>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</si>
  <si>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</si>
  <si>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</si>
  <si>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</si>
  <si>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</si>
  <si>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</si>
  <si>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</si>
  <si>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</si>
  <si>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</si>
  <si>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</si>
  <si>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</si>
  <si>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</si>
  <si>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</si>
  <si>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</si>
  <si>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</si>
  <si>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</si>
  <si>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</si>
  <si>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</si>
  <si>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</si>
  <si>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</si>
  <si>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</si>
  <si>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</si>
  <si>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</si>
  <si>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</si>
  <si>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</si>
  <si>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</si>
  <si>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</si>
  <si>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</si>
  <si>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</si>
  <si>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</si>
  <si>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</si>
  <si>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</si>
  <si>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</si>
  <si>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</si>
  <si>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</si>
  <si>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</si>
  <si>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</si>
  <si>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</si>
  <si>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</si>
  <si>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</si>
  <si>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</si>
  <si>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</si>
  <si>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</si>
  <si>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</si>
  <si>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</si>
  <si>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</si>
  <si>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</si>
  <si>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</si>
  <si>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</si>
  <si>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</si>
  <si>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</si>
  <si>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</si>
  <si>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</si>
  <si>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</si>
  <si>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</si>
  <si>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</si>
  <si>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</si>
  <si>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</si>
  <si>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</si>
  <si>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</si>
  <si>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</si>
  <si>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</si>
  <si>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</si>
  <si>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</si>
  <si>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</si>
  <si>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</si>
  <si>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</si>
  <si>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</si>
  <si>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</si>
  <si>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</si>
  <si>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</si>
  <si>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</si>
  <si>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</si>
  <si>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</si>
  <si>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</si>
  <si>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</si>
  <si>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</si>
  <si>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</si>
  <si>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</si>
  <si>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</si>
  <si>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</si>
  <si>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</si>
  <si>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</si>
  <si>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</si>
  <si>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</si>
  <si>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</si>
  <si>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</si>
  <si>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</si>
  <si>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</si>
  <si>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</si>
  <si>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</si>
  <si>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</si>
  <si>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</si>
  <si>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</si>
  <si>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</si>
  <si>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</si>
  <si>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</si>
  <si>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</si>
  <si>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</si>
  <si>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</si>
  <si>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</si>
  <si>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</si>
  <si>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</si>
  <si>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</si>
  <si>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</si>
  <si>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</si>
  <si>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</si>
  <si>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</si>
  <si>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</si>
  <si>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</si>
  <si>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</si>
  <si>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</si>
  <si>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</si>
  <si>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</si>
  <si>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</si>
  <si>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</si>
  <si>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</si>
  <si>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</si>
  <si>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</si>
  <si>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</si>
  <si>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</si>
  <si>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</si>
  <si>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</si>
  <si>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</si>
  <si>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</si>
  <si>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</si>
  <si>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</si>
  <si>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</si>
  <si>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</si>
  <si>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</si>
  <si>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</si>
  <si>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</si>
  <si>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</si>
  <si>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</si>
  <si>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</si>
  <si>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</si>
  <si>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</si>
  <si>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</si>
  <si>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</si>
  <si>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</si>
  <si>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</si>
  <si>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</si>
  <si>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</si>
  <si>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</si>
  <si>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</si>
  <si>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</si>
  <si>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</si>
  <si>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</si>
  <si>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</si>
  <si>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</si>
  <si>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</si>
  <si>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</si>
  <si>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</si>
  <si>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</si>
  <si>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</si>
  <si>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</si>
  <si>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</si>
  <si>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</si>
  <si>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</si>
  <si>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</si>
  <si>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</si>
  <si>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</si>
  <si>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</si>
  <si>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</si>
  <si>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</si>
  <si>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</si>
  <si>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</si>
  <si>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</si>
  <si>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</si>
  <si>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</si>
  <si>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</si>
  <si>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</si>
  <si>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</si>
  <si>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</si>
  <si>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</si>
  <si>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</si>
  <si>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</si>
  <si>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</si>
  <si>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</si>
  <si>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</si>
  <si>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</si>
  <si>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</si>
  <si>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</si>
  <si>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</si>
  <si>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</si>
  <si>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</si>
  <si>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</si>
  <si>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</si>
  <si>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</si>
  <si>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</si>
  <si>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</si>
  <si>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</si>
  <si>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</si>
  <si>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</si>
  <si>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</si>
  <si>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</si>
  <si>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</si>
  <si>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</si>
  <si>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</si>
  <si>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</si>
  <si>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</si>
  <si>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</si>
  <si>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</si>
  <si>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</si>
  <si>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</si>
  <si>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</si>
  <si>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</si>
  <si>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</si>
  <si>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</si>
  <si>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</si>
  <si>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</si>
  <si>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</si>
  <si>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</si>
  <si>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</si>
  <si>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</si>
  <si>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</si>
  <si>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</si>
  <si>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</si>
  <si>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</si>
  <si>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</si>
  <si>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</si>
  <si>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</si>
  <si>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</si>
  <si>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</si>
  <si>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</si>
  <si>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</si>
  <si>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</si>
  <si>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</si>
  <si>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</si>
  <si>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</si>
  <si>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</si>
  <si>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</si>
  <si>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</si>
  <si>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</si>
  <si>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</si>
  <si>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</si>
  <si>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</si>
  <si>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</si>
  <si>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</si>
  <si>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</si>
  <si>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</si>
  <si>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</si>
  <si>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</si>
  <si>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</si>
  <si>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</si>
  <si>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</si>
  <si>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</si>
  <si>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</si>
  <si>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</si>
  <si>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</si>
  <si>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</si>
  <si>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</si>
  <si>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</si>
  <si>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</si>
  <si>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</si>
  <si>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</si>
  <si>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</si>
  <si>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</si>
  <si>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</si>
  <si>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</si>
  <si>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</si>
  <si>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</si>
  <si>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</si>
  <si>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</si>
  <si>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</si>
  <si>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</si>
  <si>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</si>
  <si>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</si>
  <si>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</si>
  <si>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</si>
  <si>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</si>
  <si>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</si>
  <si>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</si>
  <si>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</si>
  <si>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</si>
  <si>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</si>
  <si>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</si>
  <si>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</si>
  <si>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</si>
  <si>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</si>
  <si>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</si>
  <si>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</si>
  <si>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</si>
  <si>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</si>
  <si>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</si>
  <si>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</si>
  <si>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</si>
  <si>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</si>
  <si>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</si>
  <si>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</si>
  <si>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</si>
  <si>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</si>
  <si>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</si>
  <si>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</si>
  <si>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</si>
  <si>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</si>
  <si>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</si>
  <si>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</si>
  <si>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</si>
  <si>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</si>
  <si>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</si>
  <si>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</si>
  <si>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</si>
  <si>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</si>
  <si>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</si>
  <si>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</si>
  <si>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</si>
  <si>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</si>
  <si>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</si>
  <si>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</si>
  <si>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</si>
  <si>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</si>
  <si>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</si>
  <si>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</si>
  <si>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</si>
  <si>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</si>
  <si>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</si>
  <si>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</si>
  <si>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</si>
  <si>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</si>
  <si>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</si>
  <si>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</si>
  <si>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</si>
  <si>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</si>
  <si>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</si>
  <si>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</si>
  <si>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</si>
  <si>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</si>
  <si>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</si>
  <si>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</si>
  <si>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</si>
  <si>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</si>
  <si>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</si>
  <si>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</si>
  <si>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</si>
  <si>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</si>
  <si>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</si>
  <si>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</si>
  <si>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</si>
  <si>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</si>
  <si>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</si>
  <si>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</si>
  <si>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</si>
  <si>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</si>
  <si>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</si>
  <si>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</si>
  <si>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</si>
  <si>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</si>
  <si>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</si>
  <si>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</si>
  <si>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</si>
  <si>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</si>
  <si>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</si>
  <si>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</si>
  <si>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</si>
  <si>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</si>
  <si>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</si>
  <si>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</si>
  <si>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</si>
  <si>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</si>
  <si>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</si>
  <si>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</si>
  <si>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</si>
  <si>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</si>
  <si>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</si>
  <si>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</si>
  <si>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</si>
  <si>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</si>
  <si>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</si>
  <si>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</si>
  <si>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</si>
  <si>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</si>
  <si>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</si>
  <si>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</si>
  <si>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</si>
  <si>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</si>
  <si>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</si>
  <si>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</si>
  <si>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</si>
  <si>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</si>
  <si>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</si>
  <si>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</si>
  <si>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</si>
  <si>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</si>
  <si>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</si>
  <si>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</si>
  <si>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</si>
  <si>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</si>
  <si>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</si>
  <si>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</si>
  <si>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</si>
  <si>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</si>
  <si>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</si>
  <si>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</si>
  <si>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</si>
  <si>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</si>
  <si>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</si>
  <si>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</si>
  <si>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</si>
  <si>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</si>
  <si>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</si>
  <si>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</si>
  <si>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</si>
  <si>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</si>
  <si>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</si>
  <si>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</si>
  <si>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</si>
  <si>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</si>
  <si>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</si>
  <si>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</si>
  <si>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</si>
  <si>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</si>
  <si>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</si>
  <si>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</si>
  <si>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</si>
  <si>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</si>
  <si>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</si>
  <si>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</si>
  <si>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</si>
  <si>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</si>
  <si>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</si>
  <si>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</si>
  <si>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</si>
  <si>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</si>
  <si>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</si>
  <si>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</si>
  <si>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</si>
  <si>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</si>
  <si>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</si>
  <si>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</si>
  <si>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</si>
  <si>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</si>
  <si>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</si>
  <si>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</si>
  <si>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</si>
  <si>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</si>
  <si>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</si>
  <si>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</si>
  <si>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</si>
  <si>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</si>
  <si>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</si>
  <si>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</si>
  <si>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</si>
  <si>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</si>
  <si>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</si>
  <si>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</si>
  <si>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</si>
  <si>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</si>
  <si>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</si>
  <si>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</si>
  <si>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</si>
  <si>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</si>
  <si>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</si>
  <si>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</si>
  <si>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</si>
  <si>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</si>
  <si>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</si>
  <si>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</si>
  <si>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</si>
  <si>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</si>
  <si>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</si>
  <si>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</si>
  <si>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</si>
  <si>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</si>
  <si>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</si>
  <si>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</si>
  <si>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</si>
  <si>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</si>
  <si>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</si>
  <si>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</si>
  <si>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</si>
  <si>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</si>
  <si>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</si>
  <si>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</si>
  <si>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</si>
  <si>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</si>
  <si>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</si>
  <si>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</si>
  <si>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</si>
  <si>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</si>
  <si>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</si>
  <si>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</si>
  <si>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</si>
  <si>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</si>
  <si>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</si>
  <si>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</si>
  <si>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</si>
  <si>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</si>
  <si>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</si>
  <si>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</si>
  <si>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</si>
  <si>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</si>
  <si>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</si>
  <si>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</si>
  <si>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</si>
  <si>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</si>
  <si>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</si>
  <si>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</si>
  <si>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</si>
  <si>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</si>
  <si>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</si>
  <si>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</si>
  <si>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</si>
  <si>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</si>
  <si>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</si>
  <si>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</si>
  <si>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</si>
  <si>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</si>
  <si>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</si>
  <si>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</si>
  <si>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</si>
  <si>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</si>
  <si>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</si>
  <si>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</si>
  <si>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</si>
  <si>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</si>
  <si>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</si>
  <si>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</si>
  <si>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</si>
  <si>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</si>
  <si>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</si>
  <si>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</si>
  <si>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</si>
  <si>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</si>
  <si>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</si>
  <si>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</si>
  <si>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</si>
  <si>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</si>
  <si>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</si>
  <si>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</si>
  <si>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</si>
  <si>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</si>
  <si>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</si>
  <si>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</si>
  <si>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</si>
  <si>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</si>
  <si>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</si>
  <si>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</si>
  <si>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</si>
  <si>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</si>
  <si>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</si>
  <si>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</si>
  <si>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</si>
  <si>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</si>
  <si>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</si>
  <si>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</si>
  <si>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</si>
  <si>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</si>
  <si>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</si>
  <si>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</si>
  <si>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</si>
  <si>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</si>
  <si>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</si>
  <si>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</si>
  <si>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</si>
  <si>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</si>
  <si>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</si>
  <si>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</si>
  <si>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</si>
  <si>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</si>
  <si>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</si>
  <si>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</si>
  <si>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</si>
  <si>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</si>
  <si>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</si>
  <si>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</si>
  <si>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</si>
  <si>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</si>
  <si>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</si>
  <si>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</si>
  <si>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</si>
  <si>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</si>
  <si>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</si>
  <si>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</si>
  <si>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</si>
  <si>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</si>
  <si>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</si>
  <si>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</si>
  <si>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</si>
  <si>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</si>
  <si>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</si>
  <si>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</si>
  <si>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</si>
  <si>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</si>
  <si>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</si>
  <si>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</si>
  <si>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</si>
  <si>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</si>
  <si>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</si>
  <si>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</si>
  <si>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</si>
  <si>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</si>
  <si>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</si>
  <si>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</si>
  <si>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</si>
  <si>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</si>
  <si>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</si>
  <si>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</si>
  <si>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</si>
  <si>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</si>
  <si>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</si>
  <si>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</si>
  <si>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</si>
  <si>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</si>
  <si>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</si>
  <si>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</si>
  <si>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</si>
  <si>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</si>
  <si>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</si>
  <si>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</si>
  <si>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</si>
  <si>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</si>
  <si>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</si>
  <si>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</si>
  <si>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</si>
  <si>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</si>
  <si>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</si>
  <si>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</si>
  <si>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</si>
  <si>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</si>
  <si>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</si>
  <si>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</si>
  <si>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</si>
  <si>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</si>
  <si>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</si>
  <si>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</si>
  <si>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</si>
  <si>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</si>
  <si>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</si>
  <si>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</si>
  <si>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</si>
  <si>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</si>
  <si>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</si>
  <si>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</si>
  <si>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</si>
  <si>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</si>
  <si>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</si>
  <si>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</si>
  <si>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</si>
  <si>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</si>
  <si>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</si>
  <si>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</si>
  <si>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</si>
  <si>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</si>
  <si>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</si>
  <si>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</si>
  <si>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</si>
  <si>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</si>
  <si>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</si>
  <si>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</si>
  <si>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</si>
  <si>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</si>
  <si>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</si>
  <si>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</si>
  <si>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</si>
  <si>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</si>
  <si>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</si>
  <si>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</si>
  <si>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</si>
  <si>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</si>
  <si>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</si>
  <si>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</si>
  <si>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</si>
  <si>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</si>
  <si>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</si>
  <si>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</si>
  <si>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</si>
  <si>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</si>
  <si>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</si>
  <si>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</si>
  <si>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</si>
  <si>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</si>
  <si>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</si>
  <si>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</si>
  <si>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</si>
  <si>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</si>
  <si>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</si>
  <si>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</si>
  <si>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</si>
  <si>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</si>
  <si>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</si>
  <si>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</si>
  <si>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</si>
  <si>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</si>
  <si>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</si>
  <si>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</si>
  <si>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</si>
  <si>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</si>
  <si>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</si>
  <si>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</si>
  <si>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</si>
  <si>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</si>
  <si>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</si>
  <si>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</si>
  <si>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</si>
  <si>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</si>
  <si>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</si>
  <si>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</si>
  <si>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</si>
  <si>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</si>
  <si>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</si>
  <si>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</si>
  <si>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</si>
  <si>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</si>
  <si>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</si>
  <si>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</si>
  <si>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</si>
  <si>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</si>
  <si>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</si>
  <si>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</si>
  <si>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</si>
  <si>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</si>
  <si>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</si>
  <si>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</si>
  <si>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</si>
  <si>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</si>
  <si>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</si>
  <si>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</si>
  <si>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</si>
  <si>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</si>
  <si>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</si>
  <si>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</si>
  <si>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</si>
  <si>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</si>
  <si>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</si>
  <si>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</si>
  <si>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</si>
  <si>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</si>
  <si>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</si>
  <si>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</si>
  <si>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</si>
  <si>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</si>
  <si>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</si>
  <si>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</si>
  <si>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</si>
  <si>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</si>
  <si>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</si>
  <si>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</si>
  <si>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</si>
  <si>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</si>
  <si>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</si>
  <si>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</si>
  <si>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</si>
  <si>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</si>
  <si>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</si>
  <si>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</si>
  <si>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</si>
  <si>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</si>
  <si>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</si>
  <si>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</si>
  <si>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</si>
  <si>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</si>
  <si>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</si>
  <si>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</si>
  <si>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</si>
  <si>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</si>
  <si>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</si>
  <si>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</si>
  <si>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</si>
  <si>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</si>
  <si>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</si>
  <si>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</si>
  <si>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</si>
  <si>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</si>
  <si>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</si>
  <si>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</si>
  <si>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</si>
  <si>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</si>
  <si>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</si>
  <si>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</si>
  <si>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</si>
  <si>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</si>
  <si>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</si>
  <si>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</si>
  <si>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</si>
  <si>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</si>
  <si>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</si>
  <si>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</si>
  <si>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</si>
  <si>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</si>
  <si>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</si>
  <si>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</si>
  <si>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</si>
  <si>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</si>
  <si>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</si>
  <si>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</si>
  <si>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</si>
  <si>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</si>
  <si>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</si>
  <si>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</si>
  <si>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</si>
  <si>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</si>
  <si>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</si>
  <si>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</si>
  <si>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</si>
  <si>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</si>
  <si>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</si>
  <si>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</si>
  <si>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</si>
  <si>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</si>
  <si>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</si>
  <si>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</si>
  <si>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</si>
  <si>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</si>
  <si>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</si>
  <si>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</si>
  <si>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</si>
  <si>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</si>
  <si>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</si>
  <si>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</si>
  <si>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</si>
  <si>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</si>
  <si>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</si>
  <si>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</si>
  <si>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</si>
  <si>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</si>
  <si>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</si>
  <si>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</si>
  <si>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</si>
  <si>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</si>
  <si>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</si>
  <si>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</si>
  <si>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</si>
  <si>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</si>
  <si>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</si>
  <si>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</si>
  <si>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</si>
  <si>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</si>
  <si>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</si>
  <si>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</si>
  <si>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</si>
  <si>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</si>
  <si>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</si>
  <si>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</si>
  <si>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</si>
  <si>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</si>
  <si>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</si>
  <si>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</si>
  <si>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</si>
  <si>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</si>
  <si>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</si>
  <si>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</si>
  <si>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</si>
  <si>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</si>
  <si>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</si>
  <si>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</si>
  <si>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</si>
  <si>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</si>
  <si>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</si>
  <si>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</si>
  <si>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</si>
  <si>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</si>
  <si>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</si>
  <si>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</si>
  <si>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</si>
  <si>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</si>
  <si>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</si>
  <si>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</si>
  <si>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</si>
  <si>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</si>
  <si>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</si>
  <si>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</si>
  <si>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</si>
  <si>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</si>
  <si>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</si>
  <si>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</si>
  <si>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</si>
  <si>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</si>
  <si>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</si>
  <si>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</si>
  <si>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</si>
  <si>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</si>
  <si>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</si>
  <si>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</si>
  <si>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</si>
  <si>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</si>
  <si>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</si>
  <si>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</si>
  <si>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</si>
  <si>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</si>
  <si>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</si>
  <si>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</si>
  <si>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</si>
  <si>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</si>
  <si>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</si>
  <si>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</si>
  <si>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</si>
  <si>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</si>
  <si>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</si>
  <si>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</si>
  <si>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</si>
  <si>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</si>
  <si>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</si>
  <si>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</si>
  <si>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</si>
  <si>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</si>
  <si>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</si>
  <si>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</si>
  <si>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</si>
  <si>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</si>
  <si>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</si>
  <si>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</si>
  <si>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</si>
  <si>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</si>
  <si>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</si>
  <si>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</si>
  <si>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</si>
  <si>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</si>
  <si>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</si>
  <si>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</si>
  <si>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</si>
  <si>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</si>
  <si>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</si>
  <si>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</si>
  <si>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</si>
  <si>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</si>
  <si>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</si>
  <si>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</si>
  <si>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</si>
  <si>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</si>
  <si>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</si>
  <si>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</si>
  <si>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</si>
  <si>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</si>
  <si>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</si>
  <si>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</si>
  <si>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</si>
  <si>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</si>
  <si>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</si>
  <si>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</si>
  <si>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</si>
  <si>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</si>
  <si>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</si>
  <si>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</si>
  <si>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</si>
  <si>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</si>
  <si>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</si>
  <si>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</si>
  <si>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</si>
  <si>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</si>
  <si>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</si>
  <si>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</si>
  <si>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</si>
  <si>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</si>
  <si>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</si>
  <si>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</si>
  <si>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</si>
  <si>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</si>
  <si>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</si>
  <si>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</si>
  <si>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</si>
  <si>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</si>
  <si>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</si>
  <si>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</si>
  <si>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</si>
  <si>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</si>
  <si>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</si>
  <si>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</si>
  <si>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</si>
  <si>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</si>
  <si>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</si>
  <si>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</si>
  <si>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</si>
  <si>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</si>
  <si>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</si>
  <si>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</si>
  <si>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</si>
  <si>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</si>
  <si>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</si>
  <si>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</si>
  <si>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</si>
  <si>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</si>
  <si>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</si>
  <si>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</si>
  <si>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</si>
  <si>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</si>
  <si>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</si>
  <si>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</si>
  <si>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</si>
  <si>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</si>
  <si>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</si>
  <si>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</si>
  <si>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</si>
  <si>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</si>
  <si>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</si>
  <si>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</si>
  <si>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</si>
  <si>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</si>
  <si>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</si>
  <si>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</si>
  <si>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</si>
  <si>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</si>
  <si>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</si>
  <si>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</si>
  <si>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</si>
  <si>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</si>
  <si>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</si>
  <si>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</si>
  <si>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</si>
  <si>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</si>
  <si>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</si>
  <si>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</si>
  <si>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</si>
  <si>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</si>
  <si>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</si>
  <si>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</si>
  <si>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</si>
  <si>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</si>
  <si>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</si>
  <si>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</si>
  <si>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</si>
  <si>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</si>
  <si>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</si>
  <si>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</si>
  <si>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</si>
  <si>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</si>
  <si>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</si>
  <si>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</si>
  <si>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</si>
  <si>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</si>
  <si>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</si>
  <si>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</si>
  <si>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</si>
  <si>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</si>
  <si>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</si>
  <si>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</si>
  <si>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</si>
  <si>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</si>
  <si>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</si>
  <si>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</si>
  <si>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</si>
  <si>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</si>
  <si>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</si>
  <si>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</si>
  <si>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</si>
  <si>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</si>
  <si>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</si>
  <si>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</si>
  <si>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</si>
  <si>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</si>
  <si>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</si>
  <si>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</si>
  <si>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</si>
  <si>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</si>
  <si>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</si>
  <si>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</si>
  <si>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</si>
  <si>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</si>
  <si>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</si>
  <si>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</si>
  <si>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</si>
  <si>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</si>
  <si>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</si>
  <si>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</si>
  <si>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</si>
  <si>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</si>
  <si>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</si>
  <si>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</si>
  <si>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</si>
  <si>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</si>
  <si>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</si>
  <si>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</si>
  <si>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</si>
  <si>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</si>
  <si>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</si>
  <si>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</si>
  <si>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</si>
  <si>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</si>
  <si>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</si>
  <si>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</si>
  <si>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</si>
  <si>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</si>
  <si>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</si>
  <si>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</si>
  <si>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</si>
  <si>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</si>
  <si>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</si>
  <si>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</si>
  <si>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</si>
  <si>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</si>
  <si>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</si>
  <si>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</si>
  <si>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</si>
  <si>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</si>
  <si>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</si>
  <si>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</si>
  <si>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</si>
  <si>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</si>
  <si>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</si>
  <si>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</si>
  <si>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</si>
  <si>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</si>
  <si>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</si>
  <si>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</si>
  <si>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</si>
  <si>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</si>
  <si>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</si>
  <si>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</si>
  <si>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</si>
  <si>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</si>
  <si>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</si>
  <si>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</si>
  <si>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</si>
  <si>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</si>
  <si>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</si>
  <si>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</si>
  <si>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</si>
  <si>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</si>
  <si>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</si>
  <si>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</si>
  <si>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</si>
  <si>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</si>
  <si>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</si>
  <si>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</si>
  <si>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</si>
  <si>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</si>
  <si>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</si>
  <si>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</si>
  <si>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</si>
  <si>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</si>
  <si>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</si>
  <si>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</si>
  <si>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</si>
  <si>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</si>
  <si>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</si>
  <si>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</si>
  <si>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</si>
  <si>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</si>
  <si>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</si>
  <si>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</si>
  <si>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</si>
  <si>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</si>
  <si>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</si>
  <si>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</si>
  <si>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</si>
  <si>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</si>
  <si>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</si>
  <si>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</si>
  <si>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</si>
  <si>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</si>
  <si>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</si>
  <si>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</si>
  <si>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</si>
  <si>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</si>
  <si>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</si>
  <si>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</si>
  <si>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</si>
  <si>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</si>
  <si>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</si>
  <si>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</si>
  <si>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</si>
  <si>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</si>
  <si>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</si>
  <si>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</si>
  <si>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</si>
  <si>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</si>
  <si>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</si>
  <si>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</si>
  <si>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</si>
  <si>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</si>
  <si>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</si>
  <si>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</si>
  <si>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</si>
  <si>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</si>
  <si>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</si>
  <si>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</si>
  <si>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</si>
  <si>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</si>
  <si>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</si>
  <si>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</si>
  <si>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</si>
  <si>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</si>
  <si>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</si>
  <si>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</si>
  <si>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</si>
  <si>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</si>
  <si>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</si>
  <si>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</si>
  <si>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</si>
  <si>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</si>
  <si>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</si>
  <si>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</si>
  <si>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</si>
  <si>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</si>
  <si>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</si>
  <si>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</si>
  <si>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</si>
  <si>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</si>
  <si>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</si>
  <si>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</si>
  <si>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</si>
  <si>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</si>
  <si>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</si>
  <si>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</si>
  <si>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</si>
  <si>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</si>
  <si>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</si>
  <si>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</si>
  <si>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</si>
  <si>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</si>
  <si>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</si>
  <si>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</si>
  <si>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</si>
  <si>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</si>
  <si>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</si>
  <si>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</si>
  <si>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</si>
  <si>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</si>
  <si>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</si>
  <si>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</si>
  <si>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</si>
  <si>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</si>
  <si>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</si>
  <si>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</si>
  <si>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</si>
  <si>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</si>
  <si>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</si>
  <si>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</si>
  <si>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</si>
  <si>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</si>
  <si>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</si>
  <si>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</si>
  <si>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</si>
  <si>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</si>
  <si>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</si>
  <si>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</si>
  <si>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</si>
  <si>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</si>
  <si>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</si>
  <si>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</si>
  <si>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</si>
  <si>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</si>
  <si>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</si>
  <si>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</si>
  <si>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</si>
  <si>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</si>
  <si>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</si>
  <si>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</si>
  <si>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</si>
  <si>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</si>
  <si>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</si>
  <si>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</si>
  <si>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</si>
  <si>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</si>
  <si>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</si>
  <si>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</si>
  <si>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</si>
  <si>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</si>
  <si>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</si>
  <si>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</si>
  <si>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</si>
  <si>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</si>
  <si>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</si>
  <si>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</si>
  <si>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</si>
  <si>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</si>
  <si>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</si>
  <si>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</si>
  <si>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</si>
  <si>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</si>
  <si>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</si>
  <si>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</si>
  <si>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</si>
  <si>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</si>
  <si>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</si>
  <si>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</si>
  <si>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</si>
  <si>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</si>
  <si>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</si>
  <si>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</si>
  <si>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</si>
  <si>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</si>
  <si>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</si>
  <si>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</si>
  <si>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</si>
  <si>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</si>
  <si>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</si>
  <si>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</si>
  <si>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</si>
  <si>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</si>
  <si>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</si>
  <si>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</si>
  <si>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</si>
  <si>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</si>
  <si>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</si>
  <si>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</si>
  <si>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</si>
  <si>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</si>
  <si>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</si>
  <si>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</si>
  <si>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</si>
  <si>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</si>
  <si>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</si>
  <si>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</si>
  <si>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</si>
  <si>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</si>
  <si>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</si>
  <si>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</si>
  <si>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</si>
  <si>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</si>
  <si>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</si>
  <si>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</si>
  <si>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</si>
  <si>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</si>
  <si>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</si>
  <si>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</si>
  <si>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</si>
  <si>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</si>
  <si>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</si>
  <si>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</si>
  <si>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</si>
  <si>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</si>
  <si>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</si>
  <si>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</si>
  <si>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</si>
  <si>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</si>
  <si>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</si>
  <si>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</si>
  <si>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</si>
  <si>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</si>
  <si>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</si>
  <si>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</si>
  <si>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</si>
  <si>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</si>
  <si>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</si>
  <si>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</si>
  <si>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</si>
  <si>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</si>
  <si>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</si>
  <si>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</si>
  <si>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</si>
  <si>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</si>
  <si>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</si>
  <si>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</si>
  <si>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</si>
  <si>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</si>
  <si>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</si>
  <si>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</si>
  <si>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</si>
  <si>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</si>
  <si>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</si>
  <si>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</si>
  <si>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</si>
  <si>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</si>
  <si>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</si>
  <si>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</si>
  <si>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</si>
  <si>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</si>
  <si>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</si>
  <si>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</si>
  <si>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</si>
  <si>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</si>
  <si>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</si>
  <si>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</si>
  <si>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</si>
  <si>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</si>
  <si>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</si>
  <si>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</si>
  <si>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</si>
  <si>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</si>
  <si>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</si>
  <si>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</si>
  <si>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</si>
  <si>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</si>
  <si>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</si>
  <si>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</si>
  <si>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</si>
  <si>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</si>
  <si>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</si>
  <si>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</si>
  <si>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</si>
  <si>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</si>
  <si>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</si>
  <si>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</si>
  <si>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</si>
  <si>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</si>
  <si>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</si>
  <si>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</si>
  <si>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</si>
  <si>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</si>
  <si>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</si>
  <si>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</si>
  <si>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</si>
  <si>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</si>
  <si>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</si>
  <si>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</si>
  <si>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</si>
  <si>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</si>
  <si>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</si>
  <si>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</si>
  <si>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</si>
  <si>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</si>
  <si>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</si>
  <si>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</si>
  <si>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</si>
  <si>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</si>
  <si>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</si>
  <si>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</si>
  <si>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</si>
  <si>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</si>
  <si>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</si>
  <si>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</si>
  <si>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</si>
  <si>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</si>
  <si>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</si>
  <si>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</si>
  <si>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</si>
  <si>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</si>
  <si>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</si>
  <si>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</si>
  <si>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</si>
  <si>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</si>
  <si>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</si>
  <si>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</si>
  <si>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</si>
  <si>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</si>
  <si>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</si>
  <si>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</si>
  <si>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</si>
  <si>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</si>
  <si>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</si>
  <si>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</si>
  <si>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</si>
  <si>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</si>
  <si>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</si>
  <si>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</si>
  <si>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</si>
  <si>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</si>
  <si>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</si>
  <si>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</si>
  <si>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</si>
  <si>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</si>
  <si>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</si>
  <si>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</si>
  <si>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</si>
  <si>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</si>
  <si>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</si>
  <si>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</si>
  <si>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</si>
  <si>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</si>
  <si>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</si>
  <si>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</si>
  <si>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</si>
  <si>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</si>
  <si>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</si>
  <si>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</si>
  <si>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</si>
  <si>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</si>
  <si>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</si>
  <si>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</si>
  <si>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</si>
  <si>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</si>
  <si>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</si>
  <si>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</si>
  <si>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</si>
  <si>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</si>
  <si>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</si>
  <si>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</si>
  <si>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</si>
  <si>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</si>
  <si>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</si>
  <si>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</si>
  <si>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</si>
  <si>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</si>
  <si>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</si>
  <si>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</si>
  <si>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</si>
  <si>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</si>
  <si>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</si>
  <si>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</si>
  <si>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</si>
  <si>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</si>
  <si>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</si>
  <si>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</si>
  <si>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</si>
  <si>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</si>
  <si>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</si>
  <si>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</si>
  <si>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</si>
  <si>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</si>
  <si>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</si>
  <si>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</si>
  <si>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</si>
  <si>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</si>
  <si>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</si>
  <si>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</si>
  <si>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</si>
  <si>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</si>
  <si>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</si>
  <si>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</si>
  <si>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</si>
  <si>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</si>
  <si>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</si>
  <si>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</si>
  <si>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</si>
  <si>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</si>
  <si>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</si>
  <si>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</si>
  <si>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</si>
  <si>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</si>
  <si>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</si>
  <si>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</si>
  <si>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</si>
  <si>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</si>
  <si>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</si>
  <si>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</si>
  <si>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</si>
  <si>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</si>
  <si>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</si>
  <si>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</si>
  <si>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</si>
  <si>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</si>
  <si>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</si>
  <si>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</si>
  <si>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</si>
  <si>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</si>
  <si>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</si>
  <si>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</si>
  <si>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</si>
  <si>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</si>
  <si>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</si>
  <si>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</si>
  <si>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</si>
  <si>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</si>
  <si>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</si>
  <si>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</si>
  <si>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</si>
  <si>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</si>
  <si>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</si>
  <si>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</si>
  <si>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</si>
  <si>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</si>
  <si>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</si>
  <si>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</si>
  <si>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</si>
  <si>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</si>
  <si>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</si>
  <si>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</si>
  <si>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</si>
  <si>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</si>
  <si>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</si>
  <si>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</si>
  <si>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</si>
  <si>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</si>
  <si>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</si>
  <si>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</si>
  <si>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</si>
  <si>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</si>
  <si>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</si>
  <si>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</si>
  <si>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</si>
  <si>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</si>
  <si>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</si>
  <si>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</si>
  <si>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</si>
  <si>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</si>
  <si>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</si>
  <si>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</si>
  <si>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</si>
  <si>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</si>
  <si>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</si>
  <si>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</si>
  <si>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</si>
  <si>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</si>
  <si>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</si>
  <si>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</si>
  <si>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</si>
  <si>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</si>
  <si>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</si>
  <si>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</si>
  <si>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</si>
  <si>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</si>
  <si>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</si>
  <si>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</si>
  <si>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</si>
  <si>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</si>
  <si>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</si>
  <si>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</si>
  <si>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</si>
  <si>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</si>
  <si>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</si>
  <si>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</si>
  <si>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</si>
  <si>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</si>
  <si>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</si>
  <si>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</si>
  <si>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</si>
  <si>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</si>
  <si>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</si>
  <si>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</si>
  <si>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</si>
  <si>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</si>
  <si>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</si>
  <si>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</si>
  <si>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</si>
  <si>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</si>
  <si>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</si>
  <si>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</si>
  <si>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</si>
  <si>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</si>
  <si>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</si>
  <si>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</si>
  <si>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</si>
  <si>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</si>
  <si>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</si>
  <si>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</si>
  <si>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</si>
  <si>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</si>
  <si>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</si>
  <si>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</si>
  <si>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</si>
  <si>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</si>
  <si>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</si>
  <si>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</si>
  <si>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</si>
  <si>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</si>
  <si>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</si>
  <si>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</si>
  <si>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</si>
  <si>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</si>
  <si>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</si>
  <si>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</si>
  <si>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</si>
  <si>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</si>
  <si>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</si>
  <si>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</si>
  <si>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</si>
  <si>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</si>
  <si>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</si>
  <si>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</si>
  <si>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</si>
  <si>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</si>
  <si>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</si>
  <si>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</si>
  <si>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</si>
  <si>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</si>
  <si>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</si>
  <si>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</si>
  <si>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</si>
  <si>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</si>
  <si>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</si>
  <si>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</si>
  <si>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</si>
  <si>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</si>
  <si>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</si>
  <si>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</si>
  <si>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</si>
  <si>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</si>
  <si>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</si>
  <si>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</si>
  <si>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</si>
  <si>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</si>
  <si>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</si>
  <si>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</si>
  <si>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</si>
  <si>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</si>
  <si>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</si>
  <si>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</si>
  <si>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</si>
  <si>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</si>
  <si>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</si>
  <si>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</si>
  <si>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</si>
  <si>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</si>
  <si>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</si>
  <si>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</si>
  <si>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</si>
  <si>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</si>
  <si>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</si>
  <si>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</si>
  <si>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</si>
  <si>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</si>
  <si>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</si>
  <si>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</si>
  <si>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</si>
  <si>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</si>
  <si>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</si>
  <si>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</si>
  <si>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</si>
  <si>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</si>
  <si>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</si>
  <si>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</si>
  <si>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</si>
  <si>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</si>
  <si>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</si>
  <si>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</si>
  <si>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</si>
  <si>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</si>
  <si>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</si>
  <si>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</si>
  <si>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</si>
  <si>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</si>
  <si>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</si>
  <si>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</si>
  <si>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</si>
  <si>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</si>
  <si>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</si>
  <si>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</si>
  <si>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</si>
  <si>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</si>
  <si>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</si>
  <si>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</si>
  <si>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</si>
  <si>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</si>
  <si>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</si>
  <si>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</si>
  <si>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</si>
  <si>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</si>
  <si>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</si>
  <si>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</si>
  <si>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</si>
  <si>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</si>
  <si>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</si>
  <si>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</si>
  <si>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</si>
  <si>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</si>
  <si>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</si>
  <si>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</si>
  <si>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</si>
  <si>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</si>
  <si>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</si>
  <si>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</si>
  <si>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</si>
  <si>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</si>
  <si>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</si>
  <si>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</si>
  <si>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</si>
  <si>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</si>
  <si>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</si>
  <si>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</si>
  <si>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</si>
  <si>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</si>
  <si>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</si>
  <si>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</si>
  <si>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</si>
  <si>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</si>
  <si>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</si>
  <si>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</si>
  <si>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</si>
  <si>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</si>
  <si>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</si>
  <si>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</si>
  <si>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</si>
  <si>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</si>
  <si>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</si>
  <si>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</si>
  <si>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</si>
  <si>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</si>
  <si>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</si>
  <si>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</si>
  <si>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</si>
  <si>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</si>
  <si>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</si>
  <si>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</si>
  <si>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</si>
  <si>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</si>
  <si>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</si>
  <si>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</si>
  <si>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</si>
  <si>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</si>
  <si>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</si>
  <si>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</si>
  <si>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</si>
  <si>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</si>
  <si>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</si>
  <si>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</si>
  <si>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</si>
  <si>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</si>
  <si>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</si>
  <si>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</si>
  <si>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</si>
  <si>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</si>
  <si>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</si>
  <si>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</si>
  <si>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</si>
  <si>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</si>
  <si>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</si>
  <si>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</si>
  <si>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</si>
  <si>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</si>
  <si>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</si>
  <si>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</si>
  <si>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</si>
  <si>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</si>
  <si>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</si>
  <si>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</si>
  <si>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</si>
  <si>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</si>
  <si>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</si>
  <si>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</si>
  <si>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</si>
  <si>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</si>
  <si>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</si>
  <si>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</si>
  <si>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</si>
  <si>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</si>
  <si>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</si>
  <si>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</si>
  <si>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</si>
  <si>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</si>
  <si>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</si>
  <si>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</si>
  <si>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</si>
  <si>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</si>
  <si>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</si>
  <si>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</si>
  <si>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</si>
  <si>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</si>
  <si>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</si>
  <si>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</si>
  <si>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</si>
  <si>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</si>
  <si>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</si>
  <si>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</si>
  <si>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</si>
  <si>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</si>
  <si>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</si>
  <si>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</si>
  <si>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</si>
  <si>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</si>
  <si>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</si>
  <si>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</si>
  <si>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</si>
  <si>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</si>
  <si>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</si>
  <si>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</si>
  <si>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</si>
  <si>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</si>
  <si>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</si>
  <si>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</si>
  <si>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</si>
  <si>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</si>
  <si>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</si>
  <si>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</si>
  <si>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</si>
  <si>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</si>
  <si>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</si>
  <si>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</si>
  <si>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</si>
  <si>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</si>
  <si>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</si>
  <si>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</si>
  <si>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</si>
  <si>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</si>
  <si>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</si>
  <si>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</si>
  <si>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</si>
  <si>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</si>
  <si>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</si>
  <si>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</si>
  <si>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</si>
  <si>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</si>
  <si>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</si>
  <si>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</si>
  <si>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</si>
  <si>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</si>
  <si>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</si>
  <si>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</si>
  <si>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</si>
  <si>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</si>
  <si>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</si>
  <si>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</si>
  <si>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</si>
  <si>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</si>
  <si>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</si>
  <si>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</si>
  <si>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</si>
  <si>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</si>
  <si>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</si>
  <si>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</si>
  <si>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</si>
  <si>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</si>
  <si>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</si>
  <si>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</si>
  <si>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</si>
  <si>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</si>
  <si>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</si>
  <si>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</si>
  <si>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</si>
  <si>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</si>
  <si>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</si>
  <si>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</si>
  <si>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</si>
  <si>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</si>
  <si>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</si>
  <si>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</si>
  <si>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</si>
  <si>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</si>
  <si>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</si>
  <si>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</si>
  <si>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</si>
  <si>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</si>
  <si>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</si>
  <si>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</si>
  <si>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</si>
  <si>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</si>
  <si>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</si>
  <si>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</si>
  <si>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</si>
  <si>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</si>
  <si>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</si>
  <si>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</si>
  <si>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</si>
  <si>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</si>
  <si>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</si>
  <si>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</si>
  <si>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</si>
  <si>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</si>
  <si>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</si>
  <si>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</si>
  <si>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</si>
  <si>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</si>
  <si>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</si>
  <si>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</si>
  <si>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</si>
  <si>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</si>
  <si>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</si>
  <si>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</si>
  <si>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</si>
  <si>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</si>
  <si>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</si>
  <si>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</si>
  <si>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</si>
  <si>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</si>
  <si>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</si>
  <si>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</si>
  <si>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</si>
  <si>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</si>
  <si>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</si>
  <si>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</si>
  <si>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</si>
  <si>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</si>
  <si>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</si>
  <si>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</si>
  <si>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</si>
  <si>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</si>
  <si>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</si>
  <si>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</si>
  <si>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</si>
  <si>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</si>
  <si>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</si>
  <si>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</si>
  <si>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</si>
  <si>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</si>
  <si>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</si>
  <si>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</si>
  <si>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</si>
  <si>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</si>
  <si>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</si>
  <si>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</si>
  <si>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</si>
  <si>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</si>
  <si>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</si>
  <si>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</si>
  <si>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</si>
  <si>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</si>
  <si>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</si>
  <si>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</si>
  <si>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</si>
  <si>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</si>
  <si>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</si>
  <si>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</si>
  <si>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</si>
  <si>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</si>
  <si>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</si>
  <si>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</si>
  <si>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</si>
  <si>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</si>
  <si>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</si>
  <si>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</si>
  <si>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</si>
  <si>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</si>
  <si>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</si>
  <si>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</si>
  <si>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</si>
  <si>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</si>
  <si>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</si>
  <si>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</si>
  <si>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</si>
  <si>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</si>
  <si>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</si>
  <si>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</si>
  <si>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</si>
  <si>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</si>
  <si>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</si>
  <si>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</si>
  <si>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</si>
  <si>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</si>
  <si>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</si>
  <si>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</si>
  <si>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</si>
  <si>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</si>
  <si>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</si>
  <si>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</si>
  <si>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</si>
  <si>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</si>
  <si>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</si>
  <si>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</si>
  <si>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</si>
  <si>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</si>
  <si>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</si>
  <si>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</si>
  <si>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</si>
  <si>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</si>
  <si>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</si>
  <si>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</si>
  <si>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</si>
  <si>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</si>
  <si>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</si>
  <si>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</si>
  <si>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</si>
  <si>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</si>
  <si>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</si>
  <si>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</si>
  <si>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</si>
  <si>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</si>
  <si>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</si>
  <si>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</si>
  <si>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</si>
  <si>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</si>
  <si>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</si>
  <si>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</si>
  <si>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</si>
  <si>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</si>
  <si>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</si>
  <si>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</si>
  <si>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</si>
  <si>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</si>
  <si>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</si>
  <si>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</si>
  <si>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</si>
  <si>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</si>
  <si>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</si>
  <si>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</si>
  <si>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</si>
  <si>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</si>
  <si>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</si>
  <si>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</si>
  <si>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</si>
  <si>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</si>
  <si>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</si>
  <si>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</si>
  <si>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</si>
  <si>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</si>
  <si>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</si>
  <si>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</si>
  <si>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</si>
  <si>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</si>
  <si>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</si>
  <si>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</si>
  <si>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</si>
  <si>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</si>
  <si>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</si>
  <si>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</si>
  <si>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</si>
  <si>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</si>
  <si>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</si>
  <si>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</si>
  <si>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</si>
  <si>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</si>
  <si>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</si>
  <si>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</si>
  <si>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</si>
  <si>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</si>
  <si>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</si>
  <si>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</si>
  <si>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</si>
  <si>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</si>
  <si>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</si>
  <si>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</si>
  <si>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</si>
  <si>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</si>
  <si>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</si>
  <si>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</si>
  <si>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</si>
  <si>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</si>
  <si>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</si>
  <si>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</si>
  <si>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</si>
  <si>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</si>
  <si>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</si>
  <si>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</si>
  <si>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</si>
  <si>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</si>
  <si>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</si>
  <si>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</si>
  <si>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</si>
  <si>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</si>
  <si>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</si>
  <si>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</si>
  <si>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</si>
  <si>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</si>
  <si>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</si>
  <si>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</si>
  <si>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</si>
  <si>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</si>
  <si>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</si>
  <si>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</si>
  <si>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</si>
  <si>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</si>
  <si>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</si>
  <si>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</si>
  <si>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</si>
  <si>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</si>
  <si>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</si>
  <si>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</si>
  <si>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</si>
  <si>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</si>
  <si>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</si>
  <si>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</si>
  <si>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</si>
  <si>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</si>
  <si>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</si>
  <si>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</si>
  <si>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</si>
  <si>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</si>
  <si>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</si>
  <si>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</si>
  <si>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</si>
  <si>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</si>
  <si>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</si>
  <si>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</si>
  <si>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</si>
  <si>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</si>
  <si>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</si>
  <si>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</si>
  <si>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</si>
  <si>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</si>
  <si>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</si>
  <si>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</si>
  <si>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</si>
  <si>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</si>
  <si>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</si>
  <si>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</si>
  <si>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</si>
  <si>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</si>
  <si>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</si>
  <si>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</si>
  <si>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</si>
  <si>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</si>
  <si>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</si>
  <si>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</si>
  <si>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</si>
  <si>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</si>
  <si>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</si>
  <si>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</si>
  <si>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</si>
  <si>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</si>
  <si>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</si>
  <si>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</si>
  <si>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</si>
  <si>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</si>
  <si>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</si>
  <si>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</si>
  <si>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</si>
  <si>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</si>
  <si>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</si>
  <si>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</si>
  <si>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</si>
  <si>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</si>
  <si>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</si>
  <si>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</si>
  <si>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</si>
  <si>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</si>
  <si>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</si>
  <si>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</si>
  <si>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</si>
  <si>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</si>
  <si>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</si>
  <si>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</si>
  <si>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</si>
  <si>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</si>
  <si>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</si>
  <si>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</si>
  <si>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</si>
  <si>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</si>
  <si>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</si>
  <si>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</si>
  <si>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</si>
  <si>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</si>
  <si>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</si>
  <si>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</si>
  <si>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</si>
  <si>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</si>
  <si>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</si>
  <si>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</si>
  <si>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</si>
  <si>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</si>
  <si>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</si>
  <si>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</si>
  <si>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</si>
  <si>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</si>
  <si>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</si>
  <si>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</si>
  <si>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</si>
  <si>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</si>
  <si>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</si>
  <si>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</si>
  <si>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</si>
  <si>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</si>
  <si>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</si>
  <si>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</si>
  <si>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</si>
  <si>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</si>
  <si>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</si>
  <si>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</si>
  <si>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</si>
  <si>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</si>
  <si>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</si>
  <si>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</si>
  <si>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</si>
  <si>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</si>
  <si>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</si>
  <si>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</si>
  <si>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</si>
  <si>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</si>
  <si>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</si>
  <si>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</si>
  <si>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</si>
  <si>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</si>
  <si>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</si>
  <si>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</si>
  <si>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</si>
  <si>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</si>
  <si>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</si>
  <si>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</si>
  <si>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</si>
  <si>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</si>
  <si>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</si>
  <si>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</si>
  <si>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</si>
  <si>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</si>
  <si>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</si>
  <si>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</si>
  <si>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</si>
  <si>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</si>
  <si>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</si>
  <si>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</si>
  <si>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</si>
  <si>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</si>
  <si>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</si>
  <si>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</si>
  <si>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</si>
  <si>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</si>
  <si>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</si>
  <si>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</si>
  <si>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</si>
  <si>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</si>
  <si>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</si>
  <si>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</si>
  <si>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</si>
  <si>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</si>
  <si>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</si>
  <si>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</si>
  <si>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</si>
  <si>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</si>
  <si>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</si>
  <si>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</si>
  <si>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</si>
  <si>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</si>
  <si>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</si>
  <si>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</si>
  <si>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</si>
  <si>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</si>
  <si>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</si>
  <si>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</si>
  <si>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</si>
  <si>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</si>
  <si>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</si>
  <si>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</si>
  <si>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</si>
  <si>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</si>
  <si>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</si>
  <si>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</si>
  <si>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</si>
  <si>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</si>
  <si>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</si>
  <si>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</si>
  <si>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</si>
  <si>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</si>
  <si>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</si>
  <si>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</si>
  <si>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</si>
  <si>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</si>
  <si>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</si>
  <si>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</si>
  <si>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</si>
  <si>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</si>
  <si>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</si>
  <si>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</si>
  <si>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</si>
  <si>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</si>
  <si>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</si>
  <si>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</si>
  <si>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</si>
  <si>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</si>
  <si>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</si>
  <si>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</si>
  <si>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</si>
  <si>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</si>
  <si>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</si>
  <si>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</si>
  <si>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</si>
  <si>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</si>
  <si>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</si>
  <si>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</si>
  <si>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</si>
  <si>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</si>
  <si>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</si>
  <si>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</si>
  <si>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</si>
  <si>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</si>
  <si>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</si>
  <si>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</si>
  <si>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</si>
  <si>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</si>
  <si>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</si>
  <si>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</si>
  <si>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</si>
  <si>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</si>
  <si>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</si>
  <si>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</si>
  <si>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</si>
  <si>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</si>
  <si>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</si>
  <si>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</si>
  <si>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</si>
  <si>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</si>
  <si>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</si>
  <si>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</si>
  <si>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</si>
  <si>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</si>
  <si>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</si>
  <si>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</si>
  <si>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</si>
  <si>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</si>
  <si>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</si>
  <si>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</si>
  <si>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</si>
  <si>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</si>
  <si>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</si>
  <si>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</si>
  <si>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</si>
  <si>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</si>
  <si>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</si>
  <si>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</si>
  <si>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</si>
  <si>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</si>
  <si>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</si>
  <si>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</si>
  <si>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</si>
  <si>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</si>
  <si>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</si>
  <si>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</si>
  <si>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</si>
  <si>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</si>
  <si>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</si>
  <si>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</si>
  <si>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</si>
  <si>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</si>
  <si>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</si>
  <si>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</si>
  <si>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</si>
  <si>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</si>
  <si>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</si>
  <si>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</si>
  <si>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</si>
  <si>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</si>
  <si>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</si>
  <si>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</si>
  <si>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</si>
  <si>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</si>
  <si>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</si>
  <si>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</si>
  <si>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</si>
  <si>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</si>
  <si>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</si>
  <si>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</si>
  <si>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</si>
  <si>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</si>
  <si>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</si>
  <si>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</si>
  <si>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</si>
  <si>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</si>
  <si>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</si>
  <si>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</si>
  <si>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</si>
  <si>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</si>
  <si>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</si>
  <si>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</si>
  <si>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</si>
  <si>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</si>
  <si>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</si>
  <si>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</si>
  <si>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</si>
  <si>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</si>
  <si>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</si>
  <si>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</si>
  <si>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</si>
  <si>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</si>
  <si>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</si>
  <si>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</si>
  <si>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</si>
  <si>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</si>
  <si>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</si>
  <si>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</si>
  <si>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</si>
  <si>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</si>
  <si>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</si>
  <si>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</si>
  <si>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</si>
  <si>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</si>
  <si>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</si>
  <si>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</si>
  <si>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</si>
  <si>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</si>
  <si>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</si>
  <si>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</si>
  <si>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</si>
  <si>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</si>
  <si>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</si>
  <si>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</si>
  <si>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</si>
  <si>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</si>
  <si>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</si>
  <si>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</si>
  <si>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</si>
  <si>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</si>
  <si>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</si>
  <si>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</si>
  <si>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</si>
  <si>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</si>
  <si>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</si>
  <si>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</si>
  <si>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</si>
  <si>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</si>
  <si>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</si>
  <si>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</si>
  <si>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</si>
  <si>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</si>
  <si>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</si>
  <si>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</si>
  <si>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</si>
  <si>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</si>
  <si>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</si>
  <si>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</si>
  <si>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</si>
  <si>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</si>
  <si>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</si>
  <si>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</si>
  <si>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</si>
  <si>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</si>
  <si>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</si>
  <si>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</si>
  <si>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</si>
  <si>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</si>
  <si>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</si>
  <si>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</si>
  <si>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</si>
  <si>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</si>
  <si>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</si>
  <si>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</si>
  <si>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</si>
  <si>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</si>
  <si>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</si>
  <si>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</si>
  <si>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</si>
  <si>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</si>
  <si>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</si>
  <si>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</si>
  <si>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</si>
  <si>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</si>
  <si>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</si>
  <si>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</si>
  <si>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</si>
  <si>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</si>
  <si>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</si>
  <si>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</si>
  <si>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</si>
  <si>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</si>
  <si>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</si>
  <si>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</si>
  <si>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</si>
  <si>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</si>
  <si>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</si>
  <si>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</si>
  <si>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</si>
  <si>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</si>
  <si>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</si>
  <si>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</si>
  <si>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</si>
  <si>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</si>
  <si>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</si>
  <si>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</si>
  <si>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</si>
  <si>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</si>
  <si>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</si>
  <si>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</si>
  <si>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</si>
  <si>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</si>
  <si>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</si>
  <si>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</si>
  <si>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</si>
  <si>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</si>
  <si>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</si>
  <si>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</si>
  <si>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</si>
  <si>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</si>
  <si>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</si>
  <si>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</si>
  <si>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</si>
  <si>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</si>
  <si>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</si>
  <si>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</si>
  <si>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</si>
  <si>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</si>
  <si>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</si>
  <si>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</si>
  <si>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</si>
  <si>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</si>
  <si>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</si>
  <si>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</si>
  <si>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</si>
  <si>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</si>
  <si>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</si>
  <si>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</si>
  <si>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</si>
  <si>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</si>
  <si>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</si>
  <si>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</si>
  <si>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</si>
  <si>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</si>
  <si>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</si>
  <si>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</si>
  <si>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</si>
  <si>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</si>
  <si>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</si>
  <si>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</si>
  <si>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</si>
  <si>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</si>
  <si>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</si>
  <si>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</si>
  <si>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</si>
  <si>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</si>
  <si>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</si>
  <si>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</si>
  <si>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</si>
  <si>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</si>
  <si>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</si>
  <si>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</si>
  <si>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</si>
  <si>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</si>
  <si>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</si>
  <si>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</si>
  <si>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</si>
  <si>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</si>
  <si>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</si>
  <si>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</si>
  <si>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</si>
  <si>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</si>
  <si>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</si>
  <si>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</si>
  <si>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</si>
  <si>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</si>
  <si>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</si>
  <si>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</si>
  <si>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</si>
  <si>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</si>
  <si>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</si>
  <si>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</si>
  <si>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</si>
  <si>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</si>
  <si>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</si>
  <si>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</si>
  <si>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</si>
  <si>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</si>
  <si>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</si>
  <si>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</si>
  <si>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</si>
  <si>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</si>
  <si>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</si>
  <si>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</si>
  <si>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</si>
  <si>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</si>
  <si>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</si>
  <si>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</si>
  <si>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</si>
  <si>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</si>
  <si>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</si>
  <si>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</si>
  <si>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</si>
  <si>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</si>
  <si>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</si>
  <si>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</si>
  <si>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</si>
  <si>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</si>
  <si>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</si>
  <si>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</si>
  <si>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</si>
  <si>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</si>
  <si>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</si>
  <si>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</si>
  <si>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</si>
  <si>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</si>
  <si>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</si>
  <si>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</si>
  <si>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</si>
  <si>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</si>
  <si>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</si>
  <si>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</si>
  <si>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</si>
  <si>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</si>
  <si>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</si>
  <si>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</si>
  <si>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</si>
  <si>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</si>
  <si>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</si>
  <si>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</si>
  <si>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</si>
  <si>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</si>
  <si>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</si>
  <si>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</si>
  <si>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</si>
  <si>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</si>
  <si>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</si>
  <si>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</si>
  <si>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</si>
  <si>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</si>
  <si>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</si>
  <si>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</si>
  <si>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</si>
  <si>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</si>
  <si>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</si>
  <si>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</si>
  <si>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</si>
  <si>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</si>
  <si>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</si>
  <si>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</si>
  <si>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</si>
  <si>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</si>
  <si>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</si>
  <si>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</si>
  <si>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</si>
  <si>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</si>
  <si>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</si>
  <si>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</si>
  <si>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</si>
  <si>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</si>
  <si>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</si>
  <si>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</si>
  <si>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</si>
  <si>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</si>
  <si>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</si>
  <si>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</si>
  <si>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</si>
  <si>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</si>
  <si>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</si>
  <si>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</si>
  <si>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</si>
  <si>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</si>
  <si>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</si>
  <si>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</si>
  <si>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</si>
  <si>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</si>
  <si>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</si>
  <si>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</si>
  <si>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</si>
  <si>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</si>
  <si>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</si>
  <si>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</si>
  <si>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</si>
  <si>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</si>
  <si>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</si>
  <si>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</si>
  <si>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</si>
  <si>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</si>
  <si>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</si>
  <si>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</si>
  <si>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</si>
  <si>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</si>
  <si>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</si>
  <si>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</si>
  <si>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</si>
  <si>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</si>
  <si>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</si>
  <si>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</si>
  <si>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</si>
  <si>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</si>
  <si>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</si>
  <si>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</si>
  <si>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</si>
  <si>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</si>
  <si>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</si>
  <si>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</si>
  <si>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</si>
  <si>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</si>
  <si>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</si>
  <si>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</si>
  <si>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</si>
  <si>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</si>
  <si>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</si>
  <si>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</si>
  <si>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</si>
  <si>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</si>
  <si>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</si>
  <si>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</si>
  <si>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</si>
  <si>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</si>
  <si>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</si>
  <si>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</si>
  <si>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</si>
  <si>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</si>
  <si>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</si>
  <si>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</si>
  <si>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</si>
  <si>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</si>
  <si>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</si>
  <si>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</si>
  <si>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</si>
  <si>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</si>
  <si>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</si>
  <si>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</si>
  <si>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</si>
  <si>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</si>
  <si>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</si>
  <si>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</si>
  <si>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</si>
  <si>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</si>
  <si>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</si>
  <si>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</si>
  <si>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</si>
  <si>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</si>
  <si>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</si>
  <si>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</si>
  <si>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</si>
  <si>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</si>
  <si>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</si>
  <si>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</si>
  <si>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</si>
  <si>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</si>
  <si>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</si>
  <si>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</si>
  <si>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</si>
  <si>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</si>
  <si>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</si>
  <si>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</si>
  <si>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</si>
  <si>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</si>
  <si>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</si>
  <si>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</si>
  <si>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</si>
  <si>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</si>
  <si>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</si>
  <si>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</si>
  <si>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</si>
  <si>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</si>
  <si>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</si>
  <si>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</si>
  <si>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</si>
  <si>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</si>
  <si>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</si>
  <si>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</si>
  <si>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</si>
  <si>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</si>
  <si>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</si>
  <si>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</si>
  <si>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</si>
  <si>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</si>
  <si>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</si>
  <si>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</si>
  <si>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</si>
  <si>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</si>
  <si>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</si>
  <si>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</si>
  <si>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</si>
  <si>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</si>
  <si>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</si>
  <si>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</si>
  <si>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</si>
  <si>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</si>
  <si>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</si>
  <si>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</si>
  <si>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</si>
  <si>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</si>
  <si>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</si>
  <si>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</si>
  <si>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</si>
  <si>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</si>
  <si>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</si>
  <si>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</si>
  <si>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</si>
  <si>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</si>
  <si>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</si>
  <si>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</si>
  <si>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</si>
  <si>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</si>
  <si>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</si>
  <si>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</si>
  <si>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</si>
  <si>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</si>
  <si>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</si>
  <si>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</si>
  <si>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</si>
  <si>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</si>
  <si>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</si>
  <si>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</si>
  <si>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</si>
  <si>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</si>
  <si>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</si>
  <si>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</si>
  <si>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</si>
  <si>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</si>
  <si>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</si>
  <si>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</si>
  <si>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</si>
  <si>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</si>
  <si>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</si>
  <si>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</si>
  <si>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</si>
  <si>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</si>
  <si>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</si>
  <si>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</si>
  <si>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</si>
  <si>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</si>
  <si>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</si>
  <si>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</si>
  <si>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</si>
  <si>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</si>
  <si>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</si>
  <si>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</si>
  <si>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</si>
  <si>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</si>
  <si>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</si>
  <si>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</si>
  <si>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</si>
  <si>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</si>
  <si>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</si>
  <si>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</si>
  <si>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</si>
  <si>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</si>
  <si>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</si>
  <si>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</si>
  <si>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</si>
  <si>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</si>
  <si>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</si>
  <si>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</si>
  <si>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</si>
  <si>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</si>
  <si>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</si>
  <si>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</si>
  <si>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</si>
  <si>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</si>
  <si>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</si>
  <si>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</si>
  <si>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</si>
  <si>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</si>
  <si>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</si>
  <si>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</si>
  <si>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</si>
  <si>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</si>
  <si>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</si>
  <si>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</si>
  <si>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</si>
  <si>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</si>
  <si>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</si>
  <si>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</si>
  <si>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</si>
  <si>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</si>
  <si>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</si>
  <si>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</si>
  <si>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</si>
  <si>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</si>
  <si>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</si>
  <si>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</si>
  <si>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</si>
  <si>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</si>
  <si>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</si>
  <si>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</si>
  <si>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</si>
  <si>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</si>
  <si>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</si>
  <si>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</si>
  <si>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</si>
  <si>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</si>
  <si>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</si>
  <si>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</si>
  <si>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</si>
  <si>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</si>
  <si>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</si>
  <si>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</si>
  <si>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</si>
  <si>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</si>
  <si>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</si>
  <si>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</si>
  <si>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</si>
  <si>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</si>
  <si>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</si>
  <si>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</si>
  <si>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</si>
  <si>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</si>
  <si>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</si>
  <si>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</si>
  <si>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</si>
  <si>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</si>
  <si>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</si>
  <si>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</si>
  <si>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</si>
  <si>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</si>
  <si>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</si>
  <si>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</si>
  <si>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</si>
  <si>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</si>
  <si>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</si>
  <si>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</si>
  <si>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</si>
  <si>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</si>
  <si>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</si>
  <si>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</si>
  <si>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</si>
  <si>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</si>
  <si>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</si>
  <si>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</si>
  <si>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</si>
  <si>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</si>
  <si>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</si>
  <si>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</si>
  <si>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</si>
  <si>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</si>
  <si>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</si>
  <si>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</si>
  <si>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</si>
  <si>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</si>
  <si>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</si>
  <si>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</si>
  <si>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</si>
  <si>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</si>
  <si>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</si>
  <si>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</si>
  <si>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</si>
  <si>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</si>
  <si>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</si>
  <si>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</si>
  <si>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</si>
  <si>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</si>
  <si>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</si>
  <si>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</si>
  <si>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</si>
  <si>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</si>
  <si>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</si>
  <si>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</si>
  <si>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</si>
  <si>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</si>
  <si>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</si>
  <si>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</si>
  <si>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</si>
  <si>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</si>
  <si>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</si>
  <si>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</si>
  <si>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</si>
  <si>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</si>
  <si>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</si>
  <si>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</si>
  <si>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</si>
  <si>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</si>
  <si>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</si>
  <si>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</si>
  <si>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</si>
  <si>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</si>
  <si>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</si>
  <si>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</si>
  <si>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</si>
  <si>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</si>
  <si>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</si>
  <si>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</si>
  <si>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</si>
  <si>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</si>
  <si>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</si>
  <si>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</si>
  <si>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</si>
  <si>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</si>
  <si>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</si>
  <si>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</si>
  <si>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</si>
  <si>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</si>
  <si>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</si>
  <si>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</si>
  <si>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</si>
  <si>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</si>
  <si>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</si>
  <si>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</si>
  <si>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</si>
  <si>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</si>
  <si>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</si>
  <si>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</si>
  <si>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</si>
  <si>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</si>
  <si>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</si>
  <si>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</si>
  <si>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</si>
  <si>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</si>
  <si>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</si>
  <si>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</si>
  <si>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</si>
  <si>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</si>
  <si>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</si>
  <si>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</si>
  <si>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</si>
  <si>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</si>
  <si>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</si>
  <si>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</si>
  <si>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</si>
  <si>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</si>
  <si>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</si>
  <si>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</si>
  <si>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</si>
  <si>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</si>
  <si>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</si>
  <si>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</si>
  <si>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</si>
  <si>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</si>
  <si>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</si>
  <si>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</si>
  <si>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</si>
  <si>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</si>
  <si>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</si>
  <si>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</si>
  <si>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</si>
  <si>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</si>
  <si>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</si>
  <si>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</si>
  <si>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</si>
  <si>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</si>
  <si>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</si>
  <si>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</si>
  <si>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</si>
  <si>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</si>
  <si>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</si>
  <si>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</si>
  <si>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</si>
  <si>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</si>
  <si>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</si>
  <si>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</si>
  <si>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</si>
  <si>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</si>
  <si>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</si>
  <si>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</si>
  <si>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</si>
  <si>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</si>
  <si>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</si>
  <si>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</si>
  <si>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</si>
  <si>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</si>
  <si>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</si>
  <si>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</si>
  <si>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</si>
  <si>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</si>
  <si>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</si>
  <si>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</si>
  <si>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</si>
  <si>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</si>
  <si>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</si>
  <si>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</si>
  <si>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</si>
  <si>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</si>
  <si>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</si>
  <si>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</si>
  <si>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</si>
  <si>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</si>
  <si>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</si>
  <si>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</si>
  <si>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</si>
  <si>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</si>
  <si>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</si>
  <si>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</si>
  <si>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</si>
  <si>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</si>
  <si>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</si>
  <si>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</si>
  <si>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</si>
  <si>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</si>
  <si>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</si>
  <si>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</si>
  <si>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</si>
  <si>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</si>
  <si>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</si>
  <si>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</si>
  <si>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</si>
  <si>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</si>
  <si>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</si>
  <si>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</si>
  <si>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</si>
  <si>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</si>
  <si>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</si>
  <si>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</si>
  <si>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</si>
  <si>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</si>
  <si>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</si>
  <si>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</si>
  <si>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</si>
  <si>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</si>
  <si>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</si>
  <si>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</si>
  <si>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</si>
  <si>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</si>
  <si>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</si>
  <si>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</si>
  <si>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</si>
  <si>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</si>
  <si>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</si>
  <si>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</si>
  <si>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</si>
  <si>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</si>
  <si>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</si>
  <si>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</si>
  <si>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</si>
  <si>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</si>
  <si>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</si>
  <si>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</si>
  <si>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</si>
  <si>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</si>
  <si>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</si>
  <si>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</si>
  <si>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</si>
  <si>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</si>
  <si>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</si>
  <si>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</si>
  <si>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</si>
  <si>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</si>
  <si>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</si>
  <si>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</si>
  <si>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</si>
  <si>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</si>
  <si>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</si>
  <si>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</si>
  <si>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</si>
  <si>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</si>
  <si>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</si>
  <si>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</si>
  <si>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</si>
  <si>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</si>
  <si>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</si>
  <si>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</si>
  <si>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</si>
  <si>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</si>
  <si>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</si>
  <si>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</si>
  <si>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</si>
  <si>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</si>
  <si>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</si>
  <si>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</si>
  <si>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</si>
  <si>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</si>
  <si>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</si>
  <si>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</si>
  <si>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</si>
  <si>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</si>
  <si>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</si>
  <si>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</si>
  <si>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</si>
  <si>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</si>
  <si>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</si>
  <si>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</si>
  <si>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</si>
  <si>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</si>
  <si>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</si>
  <si>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</si>
  <si>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</si>
  <si>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</si>
  <si>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</si>
  <si>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</si>
  <si>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</si>
  <si>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</si>
  <si>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</si>
  <si>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</si>
  <si>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</si>
  <si>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</si>
  <si>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</si>
  <si>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</si>
  <si>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</si>
  <si>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</si>
  <si>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</si>
  <si>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</si>
  <si>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</si>
  <si>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</si>
  <si>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</si>
  <si>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</si>
  <si>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</si>
  <si>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</si>
  <si>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</si>
  <si>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</si>
  <si>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</si>
  <si>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</si>
  <si>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</si>
  <si>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</si>
  <si>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</si>
  <si>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</si>
  <si>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</si>
  <si>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</si>
  <si>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</si>
  <si>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</si>
  <si>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</si>
  <si>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</si>
  <si>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</si>
  <si>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</si>
  <si>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</si>
  <si>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</si>
  <si>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</si>
  <si>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</si>
  <si>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</si>
  <si>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</si>
  <si>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</si>
  <si>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</si>
  <si>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</si>
  <si>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</si>
  <si>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</si>
  <si>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</si>
  <si>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</si>
  <si>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</si>
  <si>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</si>
  <si>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</si>
  <si>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</si>
  <si>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</si>
  <si>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</si>
  <si>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</si>
  <si>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</si>
  <si>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</si>
  <si>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</si>
  <si>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</si>
  <si>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</si>
  <si>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</si>
  <si>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</si>
  <si>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</si>
  <si>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</si>
  <si>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</si>
  <si>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</si>
  <si>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</si>
  <si>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</si>
  <si>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</si>
  <si>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</si>
  <si>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</si>
  <si>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</si>
  <si>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</si>
  <si>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</si>
  <si>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</si>
  <si>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</si>
  <si>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</si>
  <si>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</si>
  <si>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</si>
  <si>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</si>
  <si>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</si>
  <si>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</si>
  <si>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</si>
  <si>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</si>
  <si>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</si>
  <si>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</si>
  <si>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</si>
  <si>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</si>
  <si>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</si>
  <si>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</si>
  <si>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</si>
  <si>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</si>
  <si>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</si>
  <si>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</si>
  <si>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</si>
  <si>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</si>
  <si>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</si>
  <si>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</si>
  <si>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</si>
  <si>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</si>
  <si>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</si>
  <si>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</si>
  <si>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</si>
  <si>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</si>
  <si>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</si>
  <si>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</si>
  <si>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</si>
  <si>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</si>
  <si>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</si>
  <si>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</si>
  <si>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</si>
  <si>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</si>
  <si>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</si>
  <si>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</si>
  <si>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</si>
  <si>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</si>
  <si>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</si>
  <si>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</si>
  <si>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</si>
  <si>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</si>
  <si>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</si>
  <si>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</si>
  <si>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</si>
  <si>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</si>
  <si>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</si>
  <si>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</si>
  <si>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</si>
  <si>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</si>
  <si>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</si>
  <si>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</si>
  <si>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</si>
  <si>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</si>
  <si>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</si>
  <si>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</si>
  <si>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</si>
  <si>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</si>
  <si>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</si>
  <si>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</si>
  <si>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</si>
  <si>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</si>
  <si>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</si>
  <si>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</si>
  <si>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</si>
  <si>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</si>
  <si>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</si>
  <si>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</si>
  <si>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</si>
  <si>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</si>
  <si>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</si>
  <si>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</si>
  <si>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</si>
  <si>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</si>
  <si>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</si>
  <si>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</si>
  <si>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</si>
  <si>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</si>
  <si>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</si>
  <si>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</si>
  <si>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</si>
  <si>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</si>
  <si>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</si>
  <si>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</si>
  <si>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</si>
  <si>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</si>
  <si>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</si>
  <si>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</si>
  <si>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</si>
  <si>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</si>
  <si>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</si>
  <si>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</si>
  <si>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</si>
  <si>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</si>
  <si>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</si>
  <si>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</si>
  <si>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</si>
  <si>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</si>
  <si>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</si>
  <si>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</si>
  <si>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</si>
  <si>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</si>
  <si>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</si>
  <si>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</si>
  <si>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</si>
  <si>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</si>
  <si>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</si>
  <si>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</si>
  <si>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</si>
  <si>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</si>
  <si>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</si>
  <si>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</si>
  <si>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</si>
  <si>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</si>
  <si>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</si>
  <si>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</si>
  <si>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</si>
  <si>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</si>
  <si>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</si>
  <si>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</si>
  <si>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</si>
  <si>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</si>
  <si>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</si>
  <si>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</si>
  <si>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</si>
  <si>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</si>
  <si>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</si>
  <si>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</si>
  <si>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</si>
  <si>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</si>
  <si>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</si>
  <si>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</si>
  <si>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</si>
  <si>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</si>
  <si>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</si>
  <si>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</si>
  <si>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</si>
  <si>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</si>
  <si>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</si>
  <si>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</si>
  <si>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</si>
  <si>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</si>
  <si>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</si>
  <si>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</si>
  <si>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</si>
  <si>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</si>
  <si>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</si>
  <si>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</si>
  <si>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</si>
  <si>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</si>
  <si>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</si>
  <si>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</si>
  <si>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</si>
  <si>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</si>
  <si>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</si>
  <si>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</si>
  <si>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</si>
  <si>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</si>
  <si>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</si>
  <si>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</si>
  <si>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</si>
  <si>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</si>
  <si>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</si>
  <si>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</si>
  <si>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</si>
  <si>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</si>
  <si>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</si>
  <si>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</si>
  <si>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</si>
  <si>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</si>
  <si>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</si>
  <si>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</si>
  <si>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</si>
  <si>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</si>
  <si>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</si>
  <si>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</si>
  <si>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</si>
  <si>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</si>
  <si>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</si>
  <si>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</si>
  <si>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</si>
  <si>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</si>
  <si>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</si>
  <si>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</si>
  <si>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</si>
  <si>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</si>
  <si>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</si>
  <si>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</si>
  <si>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</si>
  <si>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</si>
  <si>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</si>
  <si>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</si>
  <si>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</si>
  <si>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</si>
  <si>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</si>
  <si>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</si>
  <si>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</si>
  <si>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</si>
  <si>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</si>
  <si>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</si>
  <si>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</si>
  <si>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</si>
  <si>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</si>
  <si>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</si>
  <si>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</si>
  <si>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</si>
  <si>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</si>
  <si>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</si>
  <si>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</si>
  <si>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</si>
  <si>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</si>
  <si>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</si>
  <si>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</si>
  <si>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</si>
  <si>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</si>
  <si>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</si>
  <si>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</si>
  <si>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</si>
  <si>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</si>
  <si>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</si>
  <si>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</si>
  <si>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</si>
  <si>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</si>
  <si>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</si>
  <si>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</si>
  <si>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</si>
  <si>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</si>
  <si>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</si>
  <si>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</si>
  <si>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</si>
  <si>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</si>
  <si>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</si>
  <si>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</si>
  <si>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</si>
  <si>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</si>
  <si>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</si>
  <si>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</si>
  <si>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</si>
  <si>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</si>
  <si>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</si>
  <si>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</si>
  <si>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</si>
  <si>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</si>
  <si>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</si>
  <si>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</si>
  <si>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</si>
  <si>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</si>
  <si>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</si>
  <si>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</si>
  <si>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</si>
  <si>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</si>
  <si>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</si>
  <si>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</si>
  <si>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</si>
  <si>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</si>
  <si>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</si>
  <si>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</si>
  <si>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</si>
  <si>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</si>
  <si>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</si>
  <si>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</si>
  <si>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</si>
  <si>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</si>
  <si>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</si>
  <si>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</si>
  <si>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</si>
  <si>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</si>
  <si>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</si>
  <si>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</si>
  <si>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</si>
  <si>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</si>
  <si>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</si>
  <si>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</si>
  <si>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</si>
  <si>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</si>
  <si>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</si>
  <si>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</si>
  <si>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</si>
  <si>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</si>
  <si>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</si>
  <si>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</si>
  <si>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</si>
  <si>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</si>
  <si>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</si>
  <si>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</si>
  <si>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</si>
  <si>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</si>
  <si>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</si>
  <si>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</si>
  <si>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</si>
  <si>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</si>
  <si>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</si>
  <si>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</si>
  <si>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</si>
  <si>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</si>
  <si>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</si>
  <si>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</si>
  <si>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</si>
  <si>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</si>
  <si>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</si>
  <si>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</si>
  <si>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</si>
  <si>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</si>
  <si>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</si>
  <si>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</si>
  <si>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</si>
  <si>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</si>
  <si>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</si>
  <si>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</si>
  <si>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</si>
  <si>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</si>
  <si>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</si>
  <si>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</si>
  <si>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</si>
  <si>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</si>
  <si>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</si>
  <si>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</si>
  <si>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</si>
  <si>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</si>
  <si>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</si>
  <si>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</si>
  <si>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</si>
  <si>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</si>
  <si>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</si>
  <si>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</si>
  <si>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</si>
  <si>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</si>
  <si>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</si>
  <si>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</si>
  <si>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</si>
  <si>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</si>
  <si>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</si>
  <si>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</si>
  <si>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</si>
  <si>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</si>
  <si>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</si>
  <si>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</si>
  <si>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</si>
  <si>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</si>
  <si>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</si>
  <si>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</si>
  <si>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</si>
  <si>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</si>
  <si>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</si>
  <si>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</si>
  <si>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</si>
  <si>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</si>
  <si>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</si>
  <si>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</si>
  <si>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</si>
  <si>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</si>
  <si>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</si>
  <si>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</si>
  <si>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</si>
  <si>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</si>
  <si>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</si>
  <si>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</si>
  <si>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</si>
  <si>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</si>
  <si>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</si>
  <si>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</si>
  <si>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</si>
  <si>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</si>
  <si>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</si>
  <si>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</si>
  <si>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</si>
  <si>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</si>
  <si>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</si>
  <si>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</si>
  <si>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</si>
  <si>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</si>
  <si>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</si>
  <si>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</si>
  <si>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</si>
  <si>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</si>
  <si>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</si>
  <si>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</si>
  <si>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</si>
  <si>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</si>
  <si>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</si>
  <si>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</si>
  <si>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</si>
  <si>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</si>
  <si>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</si>
  <si>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</si>
  <si>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</si>
  <si>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</si>
  <si>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</si>
  <si>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</si>
  <si>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</si>
  <si>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</si>
  <si>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</si>
  <si>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</si>
  <si>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</si>
  <si>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</si>
  <si>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</si>
  <si>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</si>
  <si>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</si>
  <si>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</si>
  <si>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</si>
  <si>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</si>
  <si>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</si>
  <si>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</si>
  <si>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</si>
  <si>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</si>
  <si>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</si>
  <si>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</si>
  <si>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</si>
  <si>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</si>
  <si>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</si>
  <si>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</si>
  <si>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</si>
  <si>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</si>
  <si>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</si>
  <si>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</si>
  <si>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</si>
  <si>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</si>
  <si>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</si>
  <si>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</si>
  <si>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</si>
  <si>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</si>
  <si>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</si>
  <si>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</si>
  <si>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</si>
  <si>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</si>
  <si>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</si>
  <si>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</si>
  <si>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</si>
  <si>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</si>
  <si>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</si>
  <si>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</si>
  <si>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</si>
  <si>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</si>
  <si>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</si>
  <si>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</si>
  <si>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</si>
  <si>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</si>
  <si>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</si>
  <si>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</si>
  <si>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</si>
  <si>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</si>
  <si>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</si>
  <si>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</si>
  <si>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</si>
  <si>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</si>
  <si>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</si>
  <si>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</si>
  <si>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</si>
  <si>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</si>
  <si>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</si>
  <si>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</si>
  <si>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</si>
  <si>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</si>
  <si>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</si>
  <si>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</si>
  <si>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</si>
  <si>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</si>
  <si>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</si>
  <si>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</si>
  <si>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</si>
  <si>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</si>
  <si>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</si>
  <si>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</si>
  <si>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</si>
  <si>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</si>
  <si>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</si>
  <si>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</si>
  <si>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</si>
  <si>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</si>
  <si>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</si>
  <si>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</si>
  <si>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</si>
  <si>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</si>
  <si>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</si>
  <si>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</si>
  <si>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</si>
  <si>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</si>
  <si>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</si>
  <si>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</si>
  <si>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</si>
  <si>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</si>
  <si>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</si>
  <si>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</si>
  <si>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</si>
  <si>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</si>
  <si>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</si>
  <si>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</si>
  <si>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</si>
  <si>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</si>
  <si>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</si>
  <si>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</si>
  <si>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</si>
  <si>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</si>
  <si>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</si>
  <si>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</si>
  <si>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</si>
  <si>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</si>
  <si>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</si>
  <si>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</si>
  <si>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</si>
  <si>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</si>
  <si>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</si>
  <si>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</si>
  <si>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</si>
  <si>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</si>
  <si>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</si>
  <si>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</si>
  <si>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</si>
  <si>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</si>
  <si>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</si>
  <si>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</si>
  <si>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</si>
  <si>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</si>
  <si>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</si>
  <si>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</si>
  <si>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</si>
  <si>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</si>
  <si>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</si>
  <si>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</si>
  <si>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</si>
  <si>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</si>
  <si>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</si>
  <si>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</si>
  <si>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</si>
  <si>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</si>
  <si>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</si>
  <si>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</si>
  <si>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</si>
  <si>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</si>
  <si>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</si>
  <si>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</si>
  <si>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</si>
  <si>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</si>
  <si>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</si>
  <si>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</si>
  <si>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</si>
  <si>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</si>
  <si>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</si>
  <si>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</si>
  <si>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</si>
  <si>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</si>
  <si>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</si>
  <si>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</si>
  <si>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</si>
  <si>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</si>
  <si>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</si>
  <si>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</si>
  <si>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</si>
  <si>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</si>
  <si>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</si>
  <si>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</si>
  <si>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</si>
  <si>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</si>
  <si>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</si>
  <si>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</si>
  <si>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</si>
  <si>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</si>
  <si>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</si>
  <si>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</si>
  <si>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</si>
  <si>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</si>
  <si>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</si>
  <si>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</si>
  <si>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</si>
  <si>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</si>
  <si>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</si>
  <si>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</si>
  <si>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</si>
  <si>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</si>
  <si>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</si>
  <si>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</si>
  <si>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</si>
  <si>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</si>
  <si>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</si>
  <si>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</si>
  <si>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</si>
  <si>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</si>
  <si>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</si>
  <si>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</si>
  <si>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</si>
  <si>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</si>
  <si>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</si>
  <si>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</si>
  <si>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</si>
  <si>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</si>
  <si>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</si>
  <si>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</si>
  <si>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</si>
  <si>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</si>
  <si>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</si>
  <si>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</si>
  <si>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</si>
  <si>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</si>
  <si>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</si>
  <si>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</si>
  <si>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</si>
  <si>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</si>
  <si>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</si>
  <si>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</si>
  <si>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</si>
  <si>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</si>
  <si>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</si>
  <si>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</si>
  <si>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</si>
  <si>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</si>
  <si>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</si>
  <si>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</si>
  <si>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</si>
  <si>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</si>
  <si>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</si>
  <si>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</si>
  <si>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</si>
  <si>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</si>
  <si>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</si>
  <si>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</si>
  <si>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</si>
  <si>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</si>
  <si>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</si>
  <si>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</si>
  <si>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</si>
  <si>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</si>
  <si>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</si>
  <si>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</si>
  <si>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</si>
  <si>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</si>
  <si>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</si>
  <si>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</si>
  <si>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</si>
  <si>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</si>
  <si>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</si>
  <si>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</si>
  <si>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</si>
  <si>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</si>
  <si>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</si>
  <si>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</si>
  <si>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</si>
  <si>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</si>
  <si>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</si>
  <si>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</si>
  <si>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</si>
  <si>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</si>
  <si>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</si>
  <si>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</si>
  <si>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</si>
  <si>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</si>
  <si>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</si>
  <si>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</si>
  <si>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</si>
  <si>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</si>
  <si>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</si>
  <si>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</si>
  <si>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</si>
  <si>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</si>
  <si>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</si>
  <si>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</si>
  <si>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</si>
  <si>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</si>
  <si>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</si>
  <si>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</si>
  <si>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</si>
  <si>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</si>
  <si>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</si>
  <si>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</si>
  <si>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</si>
  <si>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</si>
  <si>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</si>
  <si>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</si>
  <si>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</si>
  <si>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</si>
  <si>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</si>
  <si>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</si>
  <si>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</si>
  <si>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</si>
  <si>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</si>
  <si>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</si>
  <si>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</si>
  <si>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</si>
  <si>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</si>
  <si>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</si>
  <si>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</si>
  <si>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</si>
  <si>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</si>
  <si>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</si>
  <si>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</si>
  <si>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</si>
  <si>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</si>
  <si>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</si>
  <si>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</si>
  <si>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</si>
  <si>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</si>
  <si>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</si>
  <si>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</si>
  <si>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</si>
  <si>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</si>
  <si>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</si>
  <si>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</si>
  <si>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</si>
  <si>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</si>
  <si>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</si>
  <si>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</si>
  <si>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</si>
  <si>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</si>
  <si>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</si>
  <si>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</si>
  <si>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</si>
  <si>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</si>
  <si>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</si>
  <si>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</si>
  <si>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</si>
  <si>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</si>
  <si>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</si>
  <si>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</si>
  <si>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</si>
  <si>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</si>
  <si>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</si>
  <si>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</si>
  <si>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</si>
  <si>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</si>
  <si>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</si>
  <si>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</si>
  <si>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</si>
  <si>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</si>
  <si>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</si>
  <si>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</si>
  <si>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</si>
  <si>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</si>
  <si>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</si>
  <si>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</si>
  <si>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</si>
  <si>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</si>
  <si>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</si>
  <si>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</si>
  <si>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</si>
  <si>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</si>
  <si>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</si>
  <si>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</si>
  <si>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</si>
  <si>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</si>
  <si>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</si>
  <si>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</si>
  <si>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</si>
  <si>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</si>
  <si>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</si>
  <si>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</si>
  <si>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</si>
  <si>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</si>
  <si>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</si>
  <si>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</si>
  <si>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</si>
  <si>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</si>
  <si>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</si>
  <si>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</si>
  <si>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</si>
  <si>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</si>
  <si>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</si>
  <si>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</si>
  <si>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</si>
  <si>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</si>
  <si>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</si>
  <si>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</si>
  <si>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</si>
  <si>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</si>
  <si>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</si>
  <si>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</si>
  <si>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</si>
  <si>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</si>
  <si>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</si>
  <si>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</si>
  <si>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</si>
  <si>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</si>
  <si>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</si>
  <si>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</si>
  <si>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</si>
  <si>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</si>
  <si>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</si>
  <si>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</si>
  <si>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</si>
  <si>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</si>
  <si>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</si>
  <si>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</si>
  <si>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</si>
  <si>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</si>
  <si>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</si>
  <si>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</si>
  <si>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</si>
  <si>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</si>
  <si>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</si>
  <si>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</si>
  <si>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</si>
  <si>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</si>
  <si>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</si>
  <si>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</si>
  <si>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</si>
  <si>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</si>
  <si>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</si>
  <si>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</si>
  <si>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</si>
  <si>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</si>
  <si>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</si>
  <si>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</si>
  <si>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</si>
  <si>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</si>
  <si>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</si>
  <si>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</si>
  <si>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</si>
  <si>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</si>
  <si>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</si>
  <si>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</si>
  <si>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</si>
  <si>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</si>
  <si>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</si>
  <si>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</si>
  <si>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</si>
  <si>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</si>
  <si>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</si>
  <si>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</si>
  <si>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</si>
  <si>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</si>
  <si>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</si>
  <si>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</si>
  <si>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</si>
  <si>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</si>
  <si>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</si>
  <si>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</si>
  <si>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</si>
  <si>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</si>
  <si>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</si>
  <si>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</si>
  <si>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</si>
  <si>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</si>
  <si>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</si>
  <si>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</si>
  <si>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</si>
  <si>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</si>
  <si>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</si>
  <si>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</si>
  <si>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</si>
  <si>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</si>
  <si>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</si>
  <si>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</si>
  <si>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</si>
  <si>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</si>
  <si>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</si>
  <si>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</si>
  <si>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</si>
  <si>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</si>
  <si>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</si>
  <si>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</si>
  <si>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</si>
  <si>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</si>
  <si>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</si>
  <si>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</si>
  <si>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</si>
  <si>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</si>
  <si>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</si>
  <si>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</si>
  <si>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</si>
  <si>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</si>
  <si>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</si>
  <si>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</si>
  <si>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</si>
  <si>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</si>
  <si>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</si>
  <si>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</si>
  <si>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</si>
  <si>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</si>
  <si>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</si>
  <si>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</si>
  <si>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</si>
  <si>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</si>
  <si>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</si>
  <si>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</si>
  <si>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</si>
  <si>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</si>
  <si>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</si>
  <si>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</si>
  <si>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</si>
  <si>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</si>
  <si>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</si>
  <si>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</si>
  <si>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</si>
  <si>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</si>
  <si>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</si>
  <si>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</si>
  <si>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</si>
  <si>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</si>
  <si>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</si>
  <si>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</si>
  <si>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</si>
  <si>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</si>
  <si>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</si>
  <si>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</si>
  <si>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</si>
  <si>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</si>
  <si>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</si>
  <si>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</si>
  <si>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</si>
  <si>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</si>
  <si>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</si>
  <si>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</si>
  <si>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</si>
  <si>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</si>
  <si>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</si>
  <si>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</si>
  <si>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</si>
  <si>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</si>
  <si>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</si>
  <si>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</si>
  <si>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</si>
  <si>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</si>
  <si>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</si>
  <si>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</si>
  <si>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</si>
  <si>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</si>
  <si>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</si>
  <si>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</si>
  <si>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</si>
  <si>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</si>
  <si>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</si>
  <si>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</si>
  <si>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</si>
  <si>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</si>
  <si>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</si>
  <si>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</si>
  <si>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</si>
  <si>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</si>
  <si>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</si>
  <si>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</si>
  <si>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</si>
  <si>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</si>
  <si>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</si>
  <si>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</si>
  <si>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</si>
  <si>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</si>
  <si>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</si>
  <si>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</si>
  <si>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</si>
  <si>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</si>
  <si>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</si>
  <si>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</si>
  <si>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</si>
  <si>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</si>
  <si>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</si>
  <si>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</si>
  <si>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</si>
  <si>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</si>
  <si>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</si>
  <si>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</si>
  <si>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</si>
  <si>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</si>
  <si>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</si>
  <si>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</si>
  <si>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</si>
  <si>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</si>
  <si>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</si>
  <si>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</si>
  <si>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</si>
  <si>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</si>
  <si>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</si>
  <si>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</si>
  <si>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</si>
  <si>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</si>
  <si>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</si>
  <si>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</si>
  <si>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</si>
  <si>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</si>
  <si>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</si>
  <si>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</si>
  <si>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</si>
  <si>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</si>
  <si>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</si>
  <si>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</si>
  <si>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</si>
  <si>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</si>
  <si>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</si>
  <si>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</si>
  <si>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</si>
  <si>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</si>
  <si>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</si>
  <si>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</si>
  <si>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</si>
  <si>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</si>
  <si>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</si>
  <si>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</si>
  <si>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</si>
  <si>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</si>
  <si>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</si>
  <si>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</si>
  <si>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</si>
  <si>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</si>
  <si>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</si>
  <si>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</si>
  <si>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</si>
  <si>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</si>
  <si>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</si>
  <si>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</si>
  <si>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</si>
  <si>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</si>
  <si>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</si>
  <si>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</si>
  <si>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</si>
  <si>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</si>
  <si>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</si>
  <si>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</si>
  <si>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</si>
  <si>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</si>
  <si>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</si>
  <si>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</si>
  <si>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</si>
  <si>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</si>
  <si>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</si>
  <si>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</si>
  <si>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</si>
  <si>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</si>
  <si>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</si>
  <si>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</si>
  <si>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</si>
  <si>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</si>
  <si>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</si>
  <si>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</si>
  <si>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</si>
  <si>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</si>
  <si>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</si>
  <si>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</si>
  <si>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</si>
  <si>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</si>
  <si>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</si>
  <si>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</si>
  <si>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</si>
  <si>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</si>
  <si>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</si>
  <si>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</si>
  <si>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</si>
  <si>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</si>
  <si>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</si>
  <si>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</si>
  <si>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</si>
  <si>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</si>
  <si>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</si>
  <si>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</si>
  <si>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</si>
  <si>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</si>
  <si>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</si>
  <si>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</si>
  <si>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</si>
  <si>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</si>
  <si>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</si>
  <si>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</si>
  <si>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</si>
  <si>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</si>
  <si>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</si>
  <si>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</si>
  <si>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</si>
  <si>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</si>
  <si>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</si>
  <si>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</si>
  <si>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</si>
  <si>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</si>
  <si>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</si>
  <si>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</si>
  <si>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</si>
  <si>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</si>
  <si>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</si>
  <si>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</si>
  <si>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</si>
  <si>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</si>
  <si>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</si>
  <si>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</si>
  <si>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</si>
  <si>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</si>
  <si>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</si>
  <si>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</si>
  <si>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</si>
  <si>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</si>
  <si>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</si>
  <si>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</si>
  <si>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</si>
  <si>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</si>
  <si>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</si>
  <si>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</si>
  <si>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</si>
  <si>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</si>
  <si>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</si>
  <si>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</si>
  <si>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</si>
  <si>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</si>
  <si>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</si>
  <si>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</si>
  <si>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</si>
  <si>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</si>
  <si>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</si>
  <si>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</si>
  <si>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</si>
  <si>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</si>
  <si>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</si>
  <si>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</si>
  <si>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</si>
  <si>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</si>
  <si>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</si>
  <si>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</si>
  <si>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</si>
  <si>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</si>
  <si>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</si>
  <si>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</si>
  <si>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</si>
  <si>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</si>
  <si>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</si>
  <si>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</si>
  <si>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</si>
  <si>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</si>
  <si>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</si>
  <si>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</si>
  <si>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</si>
  <si>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</si>
  <si>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</si>
  <si>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</si>
  <si>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</si>
  <si>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</si>
  <si>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</si>
  <si>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</si>
  <si>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</si>
  <si>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</si>
  <si>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</si>
  <si>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</si>
  <si>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</si>
  <si>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</si>
  <si>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</si>
  <si>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</si>
  <si>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</si>
  <si>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</si>
  <si>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</si>
  <si>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</si>
  <si>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</si>
  <si>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</si>
  <si>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</si>
  <si>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</si>
  <si>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</si>
  <si>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</si>
  <si>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</si>
  <si>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</si>
  <si>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</si>
  <si>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</si>
  <si>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</si>
  <si>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</si>
  <si>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</si>
  <si>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</si>
  <si>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</si>
  <si>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</si>
  <si>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</si>
  <si>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</si>
  <si>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</si>
  <si>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</si>
  <si>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</si>
  <si>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</si>
  <si>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</si>
  <si>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</si>
  <si>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</si>
  <si>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</si>
  <si>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</si>
  <si>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</si>
  <si>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</si>
  <si>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</si>
  <si>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</si>
  <si>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</si>
  <si>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</si>
  <si>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</si>
  <si>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</si>
  <si>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</si>
  <si>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</si>
  <si>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</si>
  <si>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</si>
  <si>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</si>
  <si>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</si>
  <si>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</si>
  <si>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</si>
  <si>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</si>
  <si>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</si>
  <si>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</si>
  <si>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</si>
  <si>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</si>
  <si>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</si>
  <si>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</si>
  <si>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</si>
  <si>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</si>
  <si>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</si>
  <si>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</si>
  <si>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</si>
  <si>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</si>
  <si>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</si>
  <si>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</si>
  <si>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</si>
  <si>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</si>
  <si>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</si>
  <si>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</si>
  <si>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</si>
  <si>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</si>
  <si>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</si>
  <si>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</si>
  <si>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</si>
  <si>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</si>
  <si>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</si>
  <si>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</si>
  <si>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</si>
  <si>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</si>
  <si>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</si>
  <si>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</si>
  <si>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</si>
  <si>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</si>
  <si>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</si>
  <si>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</si>
  <si>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</si>
  <si>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</si>
  <si>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</si>
  <si>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</si>
  <si>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</si>
  <si>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</si>
  <si>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</si>
  <si>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</si>
  <si>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</si>
  <si>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</si>
  <si>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</si>
  <si>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</si>
  <si>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</si>
  <si>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</si>
  <si>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</si>
  <si>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</si>
  <si>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</si>
  <si>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</si>
  <si>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</si>
  <si>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</si>
  <si>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</si>
  <si>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</si>
  <si>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</si>
  <si>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</si>
  <si>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</si>
  <si>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</si>
  <si>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</si>
  <si>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</si>
  <si>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</si>
  <si>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</si>
  <si>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</si>
  <si>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</si>
  <si>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</si>
  <si>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</si>
  <si>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</si>
  <si>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</si>
  <si>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</si>
  <si>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</si>
  <si>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</si>
  <si>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</si>
  <si>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</si>
  <si>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</si>
  <si>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</si>
  <si>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</si>
  <si>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</si>
  <si>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</si>
  <si>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</si>
  <si>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</si>
  <si>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</si>
  <si>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</si>
  <si>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</si>
  <si>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</si>
  <si>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</si>
  <si>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</si>
  <si>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</si>
  <si>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</si>
  <si>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</si>
  <si>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</si>
  <si>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</si>
  <si>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</si>
  <si>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</si>
  <si>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</si>
  <si>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</si>
  <si>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</si>
  <si>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</si>
  <si>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</si>
  <si>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</si>
  <si>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</si>
  <si>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</si>
  <si>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</si>
  <si>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</si>
  <si>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</si>
  <si>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</si>
  <si>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</si>
  <si>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</si>
  <si>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</si>
  <si>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</si>
  <si>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</si>
  <si>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</si>
  <si>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</si>
  <si>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</si>
  <si>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</si>
  <si>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</si>
  <si>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</si>
  <si>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</si>
  <si>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</si>
  <si>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</si>
  <si>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</si>
  <si>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</si>
  <si>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</si>
  <si>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</si>
  <si>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</si>
  <si>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</si>
  <si>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</si>
  <si>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</si>
  <si>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</si>
  <si>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</si>
  <si>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</si>
  <si>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</si>
  <si>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</si>
  <si>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</si>
  <si>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</si>
  <si>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</si>
  <si>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</si>
  <si>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</si>
  <si>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</si>
  <si>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</si>
  <si>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</si>
  <si>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</si>
  <si>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</si>
  <si>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</si>
  <si>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</si>
  <si>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</si>
  <si>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</si>
  <si>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</si>
  <si>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</si>
  <si>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</si>
  <si>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</si>
  <si>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</si>
  <si>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</si>
  <si>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</si>
  <si>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</si>
  <si>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</si>
  <si>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</si>
  <si>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</si>
  <si>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</si>
  <si>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</si>
  <si>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</si>
  <si>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</si>
  <si>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</si>
  <si>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</si>
  <si>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</si>
  <si>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</si>
  <si>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</si>
  <si>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</si>
  <si>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</si>
  <si>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</si>
  <si>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</si>
  <si>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</si>
  <si>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</si>
  <si>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</si>
  <si>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</si>
  <si>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</si>
  <si>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</si>
  <si>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</si>
  <si>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</si>
  <si>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</si>
  <si>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</si>
  <si>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</si>
  <si>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</si>
  <si>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</si>
  <si>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</si>
  <si>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</si>
  <si>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</si>
  <si>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</si>
  <si>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</si>
  <si>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</si>
  <si>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</si>
  <si>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</si>
  <si>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</si>
  <si>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</si>
  <si>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</si>
  <si>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</si>
  <si>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</si>
  <si>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</si>
  <si>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</si>
  <si>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</si>
  <si>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</si>
  <si>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</si>
  <si>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</si>
  <si>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</si>
  <si>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</si>
  <si>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</si>
  <si>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</si>
  <si>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</si>
  <si>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</si>
  <si>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</si>
  <si>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</si>
  <si>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</si>
  <si>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</si>
  <si>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</si>
  <si>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</si>
  <si>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</si>
  <si>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</si>
  <si>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</si>
  <si>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</si>
  <si>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</si>
  <si>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</si>
  <si>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</si>
  <si>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</si>
  <si>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</si>
  <si>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</si>
  <si>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</si>
  <si>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</si>
  <si>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</si>
  <si>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</si>
  <si>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</si>
  <si>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</si>
  <si>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</si>
  <si>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</si>
  <si>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</si>
  <si>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</si>
  <si>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</si>
  <si>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</si>
  <si>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</si>
  <si>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</si>
  <si>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</si>
  <si>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</si>
  <si>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</si>
  <si>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</si>
  <si>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</si>
  <si>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</si>
  <si>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</si>
  <si>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</si>
  <si>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</si>
  <si>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</si>
  <si>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</si>
  <si>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</si>
  <si>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</si>
  <si>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</si>
  <si>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</si>
  <si>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</si>
  <si>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</si>
  <si>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</si>
  <si>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</si>
  <si>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</si>
  <si>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</si>
  <si>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</si>
  <si>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</si>
  <si>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</si>
  <si>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</si>
  <si>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</si>
  <si>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</si>
  <si>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</si>
  <si>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</si>
  <si>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</si>
  <si>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</si>
  <si>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</si>
  <si>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</si>
  <si>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</si>
  <si>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</si>
  <si>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</si>
  <si>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</si>
  <si>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</si>
  <si>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</si>
  <si>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</si>
  <si>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</si>
  <si>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</si>
  <si>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</si>
  <si>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</si>
  <si>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</si>
  <si>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</si>
  <si>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</si>
  <si>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</si>
  <si>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</si>
  <si>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</si>
  <si>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</si>
  <si>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</si>
  <si>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</si>
  <si>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</si>
  <si>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</si>
  <si>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</si>
  <si>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</si>
  <si>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</si>
  <si>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</si>
  <si>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</si>
  <si>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</si>
  <si>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</si>
  <si>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</si>
  <si>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</si>
  <si>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</si>
  <si>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</si>
  <si>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</si>
  <si>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</si>
  <si>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</si>
  <si>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</si>
  <si>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</si>
  <si>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</si>
  <si>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</si>
  <si>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</si>
  <si>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</si>
  <si>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</si>
  <si>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</si>
  <si>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</si>
  <si>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</si>
  <si>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</si>
  <si>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</si>
  <si>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</si>
  <si>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</si>
  <si>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</si>
  <si>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</si>
  <si>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</si>
  <si>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</si>
  <si>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</si>
  <si>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</si>
  <si>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</si>
  <si>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</si>
  <si>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</si>
  <si>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</si>
  <si>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</si>
  <si>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</si>
  <si>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</si>
  <si>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</si>
  <si>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</si>
  <si>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</si>
  <si>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</si>
  <si>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</si>
  <si>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</si>
  <si>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</si>
  <si>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</si>
  <si>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</si>
  <si>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</si>
  <si>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</si>
  <si>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</si>
  <si>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</si>
  <si>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</si>
  <si>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</si>
  <si>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</si>
  <si>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</si>
  <si>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</si>
  <si>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</si>
  <si>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</si>
  <si>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</si>
  <si>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</si>
  <si>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</si>
  <si>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</si>
  <si>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</si>
  <si>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</si>
  <si>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</si>
  <si>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</si>
  <si>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</si>
  <si>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</si>
  <si>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</si>
  <si>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</si>
  <si>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</si>
  <si>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</si>
  <si>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</si>
  <si>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</si>
  <si>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</si>
  <si>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</si>
  <si>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</si>
  <si>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</si>
  <si>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</si>
  <si>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</si>
  <si>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</si>
  <si>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</si>
  <si>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</si>
  <si>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</si>
  <si>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</si>
  <si>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</si>
  <si>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</si>
  <si>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</si>
  <si>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</si>
  <si>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</si>
  <si>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</si>
  <si>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</si>
  <si>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</si>
  <si>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</si>
  <si>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</si>
  <si>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</si>
  <si>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</si>
  <si>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</si>
  <si>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</si>
  <si>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</si>
  <si>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</si>
  <si>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</si>
  <si>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</si>
  <si>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</si>
  <si>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</si>
  <si>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</si>
  <si>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</si>
  <si>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</si>
  <si>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</si>
  <si>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</si>
  <si>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</si>
  <si>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</si>
  <si>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</si>
  <si>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</si>
  <si>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</si>
  <si>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</si>
  <si>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</si>
  <si>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</si>
  <si>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</si>
  <si>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</si>
  <si>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80 MIN</t>
  </si>
  <si>
    <t xml:space="preserve"> NO PCM </t>
  </si>
  <si>
    <t xml:space="preserve">2025-11-25 12:26:23
</t>
  </si>
  <si>
    <t xml:space="preserve">45 KM </t>
  </si>
  <si>
    <t xml:space="preserve">PCM-20251125-00001073
</t>
  </si>
  <si>
    <t>90 MIN</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</si>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</sst>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4" dataDxfId="43" headerRowBorderDxfId="41" tableBorderDxfId="42" totalsRowBorderDxfId="40">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323.58546921296511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45986.533895138891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45986.533895138891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45986.533895138891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45986.533895138891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45986.533895138891</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45986.533895138891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45986.533895138891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45986.533895138891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45986.533895138891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45986.533895138891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45986.533895138891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45986.533895138891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45986.533895138891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45986.533895138891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45986.533895138891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45986.533895138891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45986.533895138891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45986.533895138891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45986.533895138891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45986.533895138891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45986.533895138891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45986.533895138891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45986.533895138891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45986.533895138891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45986.533895138891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45986.533895138891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45986.533895138891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45986.533895138891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45986.533895138891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45986.533895138891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45986.533895138891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45986.533895138891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45986.533895138891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45986.533895138891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45986.533895138891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45986.533895138891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45986.533895138891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45986.533895138891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45986.533895138891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45986.533895138891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45986.533895138891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45986.533895138891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45986.533895138891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45986.533895138891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45986.533895138891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45986.533895138891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45986.533895138891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45986.533895138891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45986.533895138891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45986.533895138891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45986.533895138891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45986.533895138891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45986.533895138891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45986.533895138891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45986.533895138891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45986.533895138891</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45986.533895138891</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45986.533895138891</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161.53405717592977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2.1464761574097793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9.974004630203126E-2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3.239050925913034E-2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39114</v>
      </c>
      <c r="B7" s="18" t="str">
        <f>IFERROR(VLOOKUP(D7,DB!A:K,11,0),"")</f>
        <v>R2</v>
      </c>
      <c r="C7" s="18">
        <v>2</v>
      </c>
      <c r="D7" s="18" t="s">
        <v>21751</v>
      </c>
      <c r="E7" s="102" t="s">
        <v>39100</v>
      </c>
      <c r="F7" s="103"/>
      <c r="G7" s="104">
        <f ca="1">IFERROR(NOW()-F7,"-")</f>
        <v>45986.533895138891</v>
      </c>
      <c r="H7" s="142" t="s">
        <v>39115</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7" t="s">
        <v>39117</v>
      </c>
      <c r="B8" s="18" t="str">
        <f>IFERROR(VLOOKUP(D8,DB!A:K,11,0),"")</f>
        <v>R2</v>
      </c>
      <c r="C8" s="18">
        <v>3</v>
      </c>
      <c r="D8" s="18" t="s">
        <v>25436</v>
      </c>
      <c r="E8" s="102" t="s">
        <v>39021</v>
      </c>
      <c r="F8" s="103">
        <v>45986.530104166668</v>
      </c>
      <c r="G8" s="104">
        <f ca="1">IFERROR(NOW()-F8,"-")</f>
        <v>3.7909722232143395E-3</v>
      </c>
      <c r="H8" s="103">
        <v>45986.521516203706</v>
      </c>
      <c r="I8" s="18" t="str">
        <f>IFERROR(VLOOKUP(D8,DB!A:F,6,0),"")</f>
        <v>SCECO</v>
      </c>
      <c r="J8" s="18" t="str">
        <f>IFERROR(VLOOKUP(D8,DB!A:G,7,0),"")</f>
        <v>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45986.533895138891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45986.533895138891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45986.533895138891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45986.533895138891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45986.533895138891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45986.533895138891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45986.533895138891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45986.533895138891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45986.533895138891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45986.533895138891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45986.533895138891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45986.533895138891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45986.533895138891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45986.533895138891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45986.533895138891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45986.533895138891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45986.533895138891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45986.533895138891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45986.533895138891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45986.533895138891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45986.533895138891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45986.533895138891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45986.533895138891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45986.533895138891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45986.533895138891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45986.533895138891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45986.533895138891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45986.533895138891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45986.533895138891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45986.533895138891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45986.533895138891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45986.533895138891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45986.533895138891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45986.533895138891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45986.533895138891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45986.533895138891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45986.533895138891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45986.533895138891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45986.533895138891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45986.533895138891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45986.533895138891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45986.533895138891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45986.533895138891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45986.533895138891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45986.533895138891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45986.533895138891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45986.533895138891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45986.533895138891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45986.533895138891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45986.533895138891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45986.533895138891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45986.533895138891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45986.533895138891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45986.533895138891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45986.533895138891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45986.533895138891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45986.533895138891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45986.533895138891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45986.533895138891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45986.533895138891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45986.533895138891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45986.533895138891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45986.533895138891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45986.533895138891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45986.533895138891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45986.533895138891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45986.533895138891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45986.533895138891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45986.533895138891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45986.533895138891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45986.533895138891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45986.533895138891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45986.533895138891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45986.533895138891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45986.533895138891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45986.533895138891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45986.533895138891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45986.533895138891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45986.533895138891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45986.533895138891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45986.533895138891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45986.533895138891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45986.533895138891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45986.533895138891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45986.533895138891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45986.533895138891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45986.533895138891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45986.533895138891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45986.533895138891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45986.533895138891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45986.533895138891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45986.533895138891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45986.533895138891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45986.533895138891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45986.533895138891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45986.533895138891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45986.533895138891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45986.533895138891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45986.533895138891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45986.533895138891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45986.533895138891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45986.533895138891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45986.533895138891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45986.533895138891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45986.533895138891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45986.533895138891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45986.533895138891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45986.533895138891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45986.533895138891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45986.533895138891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45986.533895138891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45986.533895138891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45986.533895138891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45986.533895138891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45986.533895138891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45986.533895138891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45986.533895138891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45986.533895138891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45986.533895138891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45986.533895138891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45986.533895138891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45986.533895138891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45986.533895138891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45986.533895138891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45986.533895138891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45986.533895138891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45986.533895138891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45986.533895138891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45986.533895138891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45986.533895138891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45986.533895138891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45986.533895138891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45986.533895138891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45986.533895138891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45986.533895138891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45986.533895138891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45986.533895138891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45986.533895138891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45986.533895138891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45986.533895138891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45986.533895138891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45986.533895138891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45986.533895138891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45986.533895138891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45986.533895138891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45986.533895138891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45986.533895138891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45986.533895138891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45986.533895138891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45986.533895138891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45986.533895138891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45986.533895138891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45986.533895138891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45986.533895138891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45986.533895138891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45986.533895138891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45986.533895138891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45986.533895138891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45986.533895138891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45986.533895138891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45986.533895138891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45986.533895138891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45986.533895138891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45986.533895138891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45986.533895138891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45986.533895138891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45986.533895138891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45986.533895138891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45986.533895138891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45986.533895138891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45986.533895138891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45986.533895138891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45986.533895138891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45986.533895138891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45986.533895138891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45986.533895138891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45986.533895138891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45986.533895138891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45986.533895138891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45986.533895138891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45986.533895138891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45986.533895138891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45986.533895138891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45986.533895138891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45986.533895138891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45986.533895138891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45986.533895138891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45986.533895138891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45986.533895138891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45986.533895138891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45986.533895138891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45986.533895138891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45986.533895138891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45986.533895138891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45986.533895138891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45986.533895138891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45986.533895138891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45986.533895138891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45986.533895138891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45986.533895138891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45986.533895138891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45986.533895138891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45986.533895138891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45986.533895138891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45986.533895138891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45986.533895138891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45986.533895138891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45986.533895138891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45986.533895138891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45986.533895138891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45986.533895138891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45986.533895138891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45986.533895138891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45986.533895138891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45986.533895138891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45986.533895138891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45986.533895138891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45986.533895138891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45986.533895138891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45986.533895138891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45986.533895138891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45986.533895138891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45986.533895138891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45986.533895138891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45986.533895138891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45986.533895138891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45986.533895138891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45986.533895138891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45986.533895138891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45986.533895138891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45986.533895138891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45986.533895138891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45986.533895138891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45986.533895138891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45986.533895138891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45986.533895138891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45986.533895138891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45986.533895138891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45986.533895138891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45986.533895138891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45986.533895138891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45986.533895138891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45986.533895138891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45986.533895138891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45986.533895138891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45986.533895138891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45986.533895138891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45986.533895138891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45986.533895138891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45986.533895138891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45986.533895138891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45986.533895138891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45986.533895138891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45986.533895138891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45986.533895138891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45986.533895138891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45986.533895138891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45986.533895138891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45986.533895138891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45986.533895138891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45986.533895138891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45986.533895138891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45986.533895138891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45986.533895138891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45986.533895138891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45986.533895138891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45986.533895138891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45986.533895138891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45986.533895138891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45986.533895138891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45986.533895138891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45986.533895138891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45986.533895138891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45986.533895138891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45986.533895138891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45986.533895138891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45986.533895138891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45986.533895138891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45986.533895138891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45986.533895138891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45986.533895138891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45986.533895138891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45986.533895138891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45986.533895138891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45986.533895138891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45986.533895138891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45986.533895138891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45986.533895138891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45986.533895138891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45986.533895138891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45986.533895138891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45986.533895138891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45986.533895138891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45986.533895138891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45986.533895138891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45986.533895138891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45986.533895138891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45986.533895138891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45986.533895138891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45986.533895138891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45986.533895138891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45986.533895138891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45986.533895138891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45986.533895138891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45986.533895138891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45986.533895138891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45986.533895138891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45986.533895138891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45986.533895138891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45986.533895138891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45986.533895138891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45986.533895138891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45986.533895138891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45986.533895138891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45986.533895138891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45986.533895138891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45986.533895138891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45986.533895138891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45986.533895138891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45986.533895138891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45986.533895138891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45986.533895138891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45986.533895138891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45986.533895138891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45986.533895138891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45986.533895138891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45986.533895138891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45986.533895138891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45986.533895138891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45986.533895138891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45986.533895138891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45986.533895138891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45986.533895138891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45986.533895138891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45986.533895138891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45986.533895138891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45986.533895138891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45986.533895138891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45986.533895138891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45986.533895138891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45986.533895138891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45986.533895138891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45986.533895138891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45986.533895138891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45986.533895138891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45986.533895138891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45986.533895138891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45986.533895138891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45986.533895138891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45986.533895138891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45986.533895138891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45986.533895138891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45986.533895138891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45986.533895138891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45986.533895138891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45986.533895138891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45986.533895138891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45986.533895138891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45986.533895138891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45986.533895138891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45986.533895138891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45986.533895138891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45986.533895138891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45986.533895138891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45986.533895138891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45986.533895138891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45986.533895138891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45986.533895138891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45986.533895138891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45986.533895138891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45986.533895138891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45986.533895138891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45986.533895138891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45986.533895138891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45986.533895138891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45986.533895138891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45986.533895138891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45986.533895138891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45986.533895138891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45986.533895138891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45986.533895138891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45986.533895138891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45986.533895138891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45986.533895138891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45986.533895138891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45986.533895138891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45986.533895138891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45986.533895138891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45986.533895138891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45986.533895138891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45986.533895138891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45986.533895138891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45986.533895138891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45986.533895138891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45986.533895138891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45986.533895138891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45986.533895138891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45986.533895138891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45986.533895138891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45986.533895138891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45986.533895138891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45986.533895138891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45986.533895138891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45986.533895138891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45986.533895138891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45986.533895138891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45986.533895138891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45986.533895138891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45986.533895138891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45986.533895138891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45986.533895138891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45986.533895138891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45986.533895138891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45986.533895138891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45986.533895138891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45986.533895138891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45986.533895138891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45986.533895138891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45986.533895138891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45986.533895138891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45986.533895138891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45986.533895138891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45986.533895138891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45986.533895138891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45986.533895138891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45986.533895138891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45986.533895138891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45986.533895138891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45986.533895138891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45986.533895138891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45986.533895138891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45986.533895138891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45986.533895138891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45986.533895138891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45986.533895138891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45986.533895138891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45986.533895138891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45986.533895138891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45986.533895138891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45986.533895138891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45986.533895138891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45986.533895138891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45986.533895138891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45986.533895138891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45986.533895138891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45986.533895138891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45986.533895138891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45986.533895138891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45986.533895138891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45986.533895138891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45986.533895138891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45986.533895138891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45986.533895138891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45986.533895138891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45986.533895138891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45986.533895138891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45986.533895138891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45986.533895138891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45986.533895138891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45986.533895138891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45986.533895138891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45986.533895138891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45986.533895138891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45986.533895138891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45986.533895138891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45986.533895138891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45986.533895138891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45986.533895138891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45986.533895138891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45986.533895138891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45986.533895138891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45986.533895138891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45986.533895138891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45986.533895138891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45986.533895138891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45986.533895138891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45986.533895138891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45986.533895138891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45986.533895138891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45986.533895138891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45986.533895138891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45986.533895138891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45986.533895138891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45986.533895138891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45986.533895138891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45986.533895138891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45986.533895138891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45986.533895138891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45986.533895138891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45986.533895138891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45986.533895138891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45986.533895138891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45986.533895138891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45986.533895138891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45986.533895138891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45986.533895138891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45986.533895138891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45986.533895138891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45986.533895138891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45986.533895138891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45986.533895138891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45986.533895138891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45986.533895138891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45986.533895138891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45986.533895138891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45986.533895138891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45986.533895138891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45986.533895138891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45986.533895138891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45986.533895138891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45986.533895138891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45986.533895138891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45986.533895138891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45986.533895138891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45986.533895138891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45986.533895138891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45986.533895138891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45986.533895138891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45986.533895138891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45986.533895138891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45986.533895138891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45986.533895138891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45986.533895138891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45986.533895138891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45986.533895138891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45986.533895138891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45986.533895138891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45986.533895138891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45986.533895138891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45986.533895138891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45986.533895138891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45986.533895138891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45986.533895138891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45986.533895138891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45986.533895138891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45986.533895138891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45986.533895138891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45986.533895138891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45986.533895138891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45986.533895138891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45986.533895138891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45986.533895138891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45986.533895138891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45986.533895138891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45986.533895138891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45986.533895138891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45986.533895138891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45986.533895138891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45986.533895138891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45986.533895138891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45986.533895138891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45986.533895138891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45986.533895138891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45986.533895138891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45986.533895138891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45986.533895138891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45986.533895138891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45986.533895138891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45986.533895138891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45986.533895138891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45986.533895138891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45986.533895138891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45986.533895138891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45986.533895138891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45986.533895138891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45986.533895138891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45986.533895138891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45986.533895138891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45986.533895138891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45986.533895138891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45986.533895138891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45986.533895138891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45986.533895138891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45986.533895138891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45986.533895138891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45986.533895138891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45986.533895138891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45986.533895138891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45986.533895138891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45986.533895138891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45986.533895138891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45986.533895138891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45986.533895138891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45986.533895138891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45986.533895138891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45986.533895138891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45986.533895138891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45986.533895138891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45986.533895138891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45986.533895138891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45986.533895138891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45986.533895138891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45986.533895138891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45986.533895138891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45986.533895138891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45986.533895138891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45986.533895138891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45986.533895138891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45986.533895138891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45986.533895138891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45986.533895138891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45986.533895138891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45986.533895138891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45986.533895138891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45986.533895138891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45986.533895138891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45986.533895138891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45986.533895138891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45986.533895138891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45986.533895138891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45986.533895138891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45986.533895138891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45986.533895138891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45986.533895138891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45986.533895138891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45986.533895138891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45986.533895138891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45986.533895138891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45986.533895138891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45986.533895138891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45986.533895138891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45986.533895138891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45986.533895138891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45986.533895138891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45986.533895138891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45986.533895138891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45986.533895138891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45986.533895138891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45986.533895138891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45986.533895138891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45986.533895138891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45986.533895138891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45986.533895138891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45986.533895138891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45986.533895138891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45986.533895138891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45986.533895138891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45986.533895138891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45986.533895138891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45986.533895138891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45986.533895138891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45986.533895138891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45986.533895138891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45986.533895138891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45986.533895138891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45986.533895138891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45986.533895138891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45986.533895138891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45986.533895138891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45986.533895138891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45986.533895138891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45986.533895138891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45986.533895138891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45986.533895138891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45986.533895138891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45986.533895138891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45986.533895138891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45986.533895138891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45986.533895138891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45986.533895138891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45986.533895138891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45986.533895138891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45986.533895138891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45986.533895138891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45986.533895138891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45986.533895138891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45986.533895138891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45986.533895138891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45986.533895138891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45986.533895138891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45986.533895138891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45986.533895138891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45986.533895138891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45986.533895138891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45986.533895138891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45986.533895138891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45986.533895138891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45986.533895138891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45986.533895138891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45986.533895138891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45986.533895138891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45986.533895138891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45986.533895138891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45986.533895138891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45986.533895138891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45986.533895138891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45986.533895138891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45986.533895138891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45986.533895138891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45986.533895138891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45986.533895138891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45986.533895138891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45986.533895138891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45986.533895138891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45986.533895138891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45986.533895138891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45986.533895138891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45986.533895138891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45986.533895138891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45986.533895138891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45986.533895138891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45986.533895138891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45986.533895138891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45986.533895138891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45986.533895138891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45986.533895138891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45986.533895138891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45986.533895138891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45986.533895138891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45986.533895138891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45986.533895138891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45986.533895138891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45986.533895138891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45986.533895138891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45986.533895138891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45986.533895138891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45986.533895138891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45986.533895138891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45986.533895138891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45986.533895138891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45986.533895138891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45986.533895138891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45986.533895138891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45986.533895138891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45986.533895138891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45986.533895138891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45986.533895138891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45986.533895138891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45986.533895138891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45986.533895138891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45986.533895138891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45986.533895138891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45986.533895138891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45986.533895138891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45986.533895138891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45986.533895138891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45986.533895138891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45986.533895138891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45986.533895138891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45986.533895138891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45986.533895138891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45986.533895138891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45986.533895138891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45986.533895138891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45986.533895138891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45986.533895138891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45986.533895138891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45986.533895138891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45986.533895138891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45986.533895138891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45986.533895138891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45986.533895138891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45986.533895138891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45986.533895138891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45986.533895138891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45986.533895138891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45986.533895138891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45986.533895138891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45986.533895138891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45986.533895138891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45986.533895138891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45986.533895138891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45986.533895138891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45986.533895138891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45986.533895138891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45986.533895138891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45986.533895138891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45986.533895138891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45986.533895138891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45986.533895138891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45986.533895138891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45986.533895138891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45986.533895138891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45986.533895138891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45986.533895138891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45986.533895138891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45986.533895138891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45986.533895138891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45986.533895138891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45986.533895138891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45986.533895138891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45986.533895138891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45986.533895138891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45986.533895138891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45986.533895138891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45986.533895138891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45986.533895138891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45986.533895138891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45986.533895138891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45986.533895138891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45986.533895138891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45986.533895138891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45986.533895138891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45986.533895138891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45986.533895138891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45986.533895138891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45986.533895138891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45986.533895138891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45986.533895138891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45986.533895138891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45986.533895138891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45986.533895138891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45986.533895138891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45986.533895138891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45986.533895138891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45986.533895138891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45986.533895138891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45986.533895138891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45986.533895138891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45986.533895138891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45986.533895138891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45986.533895138891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45986.533895138891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45986.533895138891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45986.533895138891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45986.533895138891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45986.533895138891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45986.533895138891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45986.533895138891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45986.533895138891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45986.533895138891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45986.533895138891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45986.533895138891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45986.533895138891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45986.533895138891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45986.533895138891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45986.533895138891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45986.533895138891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45986.533895138891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45986.533895138891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45986.533895138891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45986.533895138891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45986.533895138891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45986.533895138891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45986.533895138891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45986.533895138891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45986.533895138891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45986.533895138891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45986.533895138891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45986.533895138891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45986.533895138891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45986.533895138891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45986.533895138891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45986.533895138891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45986.533895138891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45986.533895138891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45986.533895138891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45986.533895138891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45986.533895138891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45986.533895138891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45986.533895138891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45986.533895138891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45986.533895138891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45986.533895138891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45986.533895138891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45986.533895138891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45986.533895138891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45986.533895138891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45986.533895138891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45986.533895138891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45986.533895138891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45986.533895138891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45986.533895138891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45986.533895138891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45986.533895138891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45986.533895138891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45986.533895138891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45986.533895138891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45986.533895138891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45986.533895138891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45986.533895138891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45986.533895138891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45986.533895138891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45986.533895138891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45986.533895138891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45986.533895138891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45986.533895138891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45986.533895138891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45986.533895138891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45986.533895138891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45986.533895138891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45986.533895138891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45986.533895138891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45986.533895138891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45986.533895138891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45986.533895138891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45986.533895138891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45986.533895138891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45986.533895138891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45986.533895138891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45986.533895138891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45986.533895138891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45986.533895138891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45986.533895138891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45986.533895138891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45986.533895138891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45986.533895138891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45986.533895138891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45986.533895138891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45986.533895138891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45986.533895138891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45986.533895138891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45986.533895138891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45986.533895138891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45986.533895138891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45986.533895138891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45986.533895138891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45986.533895138891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45986.533895138891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45986.533895138891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45986.533895138891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45986.533895138891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45986.533895138891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45986.533895138891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45986.533895138891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45986.533895138891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45986.533895138891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45986.533895138891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45986.533895138891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45986.533895138891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45986.533895138891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45986.533895138891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45986.533895138891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45986.533895138891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45986.533895138891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45986.533895138891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45986.533895138891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45986.533895138891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45986.533895138891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45986.533895138891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45986.533895138891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45986.533895138891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45986.533895138891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45986.533895138891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45986.533895138891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45986.533895138891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45986.533895138891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45986.533895138891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45986.533895138891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45986.533895138891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45986.533895138891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45986.533895138891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45986.533895138891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45986.533895138891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45986.533895138891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45986.533895138891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45986.533895138891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45986.533895138891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45986.533895138891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45986.533895138891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45986.533895138891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45986.533895138891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45986.533895138891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45986.533895138891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45986.533895138891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45986.533895138891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45986.533895138891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45986.533895138891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45986.533895138891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45986.533895138891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45986.533895138891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45986.533895138891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45986.533895138891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45986.533895138891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45986.533895138891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45986.533895138891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45986.533895138891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45986.533895138891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45986.533895138891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45986.533895138891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45986.533895138891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45986.533895138891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45986.533895138891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45986.533895138891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45986.533895138891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45986.533895138891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45986.533895138891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45986.533895138891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45986.533895138891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45986.533895138891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45986.533895138891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45986.533895138891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45986.533895138891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45986.533895138891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45986.533895138891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45986.533895138891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45986.533895138891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45986.533895138891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45986.533895138891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45986.533895138891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45986.533895138891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45986.533895138891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45986.533895138891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45986.533895138891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45986.533895138891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45986.533895138891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45986.533895138891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45986.533895138891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45986.533895138891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45986.533895138891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45986.533895138891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45986.533895138891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45986.533895138891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45986.533895138891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45986.533895138891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45986.533895138891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45986.533895138891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45986.533895138891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45986.533895138891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45986.533895138891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45986.533895138891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45986.533895138891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45986.533895138891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45986.533895138891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45986.533895138891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45986.533895138891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45986.533895138891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45986.533895138891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45986.533895138891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45986.533895138891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45986.533895138891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45986.533895138891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45986.533895138891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45986.533895138891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45986.533895138891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45986.533895138891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45986.533895138891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45986.533895138891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45986.533895138891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45986.533895138891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45986.533895138891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45986.533895138891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45986.533895138891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45986.533895138891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45986.533895138891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45986.533895138891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45986.533895138891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45986.533895138891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45986.533895138891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45986.533895138891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45986.533895138891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45986.533895138891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45986.533895138891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45986.533895138891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45986.533895138891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45986.533895138891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45986.533895138891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45986.533895138891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45986.533895138891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45986.533895138891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45986.533895138891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45986.533895138891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45986.533895138891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45986.533895138891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45986.533895138891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45986.533895138891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45986.533895138891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45986.533895138891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45986.533895138891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45986.533895138891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45986.533895138891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45986.533895138891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45986.533895138891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45986.533895138891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45986.533895138891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45986.533895138891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45986.533895138891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45986.533895138891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45986.533895138891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283.05317754629505</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1</v>
      </c>
      <c r="D3" s="91" t="s">
        <v>38556</v>
      </c>
      <c r="E3" s="94" t="s">
        <v>39021</v>
      </c>
      <c r="F3" s="95"/>
      <c r="G3" s="96">
        <f t="shared" ref="G3:G60" ca="1" si="0">IFERROR(NOW()-F3,"")</f>
        <v>45986.533895138891</v>
      </c>
      <c r="H3" s="95">
        <v>45986.37363425926</v>
      </c>
      <c r="I3" s="113" t="str">
        <f>IFERROR(VLOOKUP(D3,DB!A:F,6,0),"")</f>
        <v>SCECO</v>
      </c>
      <c r="J3" s="113" t="str">
        <f>IFERROR(VLOOKUP(D3,DB!A:G,7,0),"")</f>
        <v>No BB Shifted</v>
      </c>
      <c r="K3" s="97" t="s">
        <v>39122</v>
      </c>
      <c r="L3" s="91" t="str">
        <f>IFERROR(VLOOKUP(D3,DB!A:I,9,0),"")</f>
        <v>Latis</v>
      </c>
    </row>
    <row r="4" spans="1:16" ht="15" customHeight="1">
      <c r="A4" s="113" t="s">
        <v>39121</v>
      </c>
      <c r="B4" s="113" t="str">
        <f>IFERROR(VLOOKUP(D4,DB!A:K,11,0),"")</f>
        <v>R4</v>
      </c>
      <c r="C4" s="93">
        <v>1</v>
      </c>
      <c r="D4" s="91" t="s">
        <v>33959</v>
      </c>
      <c r="E4" s="94" t="s">
        <v>39021</v>
      </c>
      <c r="F4" s="95"/>
      <c r="G4" s="96">
        <f t="shared" ca="1" si="0"/>
        <v>45986.533895138891</v>
      </c>
      <c r="H4" s="95">
        <v>45986.419328703705</v>
      </c>
      <c r="I4" s="113" t="str">
        <f>IFERROR(VLOOKUP(D4,DB!A:F,6,0),"")</f>
        <v>SCECO</v>
      </c>
      <c r="J4" s="113" t="str">
        <f>IFERROR(VLOOKUP(D4,DB!A:G,7,0),"")</f>
        <v>Dead</v>
      </c>
      <c r="K4" s="97" t="s">
        <v>39123</v>
      </c>
      <c r="L4" s="91" t="str">
        <f>IFERROR(VLOOKUP(D4,DB!A:I,9,0),"")</f>
        <v>Latis</v>
      </c>
    </row>
    <row r="5" spans="1:16" ht="15" customHeight="1">
      <c r="A5" s="113"/>
      <c r="B5" s="113" t="str">
        <f>IFERROR(VLOOKUP(D5,DB!A:K,11,0),"")</f>
        <v/>
      </c>
      <c r="C5" s="93"/>
      <c r="D5" s="91"/>
      <c r="E5" s="94"/>
      <c r="F5" s="95"/>
      <c r="G5" s="96">
        <f t="shared" ca="1" si="0"/>
        <v>45986.533895138891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45986.533895138891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45986.533895138891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45986.533895138891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45986.533895138891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45986.533895138891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45986.533895138891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45986.533895138891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45986.533895138891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45986.533895138891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45986.533895138891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45986.533895138891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45986.533895138891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45986.533895138891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45986.533895138891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45986.533895138891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45986.533895138891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45986.533895138891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45986.533895138891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45986.533895138891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45986.533895138891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45986.533895138891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45986.533895138891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45986.533895138891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45986.533895138891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45986.533895138891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45986.533895138891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45986.533895138891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45986.533895138891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45986.533895138891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45986.533895138891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45986.533895138891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45986.533895138891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45986.533895138891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45986.533895138891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45986.533895138891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45986.533895138891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45986.533895138891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45986.533895138891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45986.533895138891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45986.533895138891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45986.533895138891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45986.533895138891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45986.533895138891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45986.533895138891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45986.533895138891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45986.533895138891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45986.533895138891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45986.533895138891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45986.533895138891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45986.533895138891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45986.533895138891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45986.533895138891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45986.533895138891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45986.533895138891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45986.533895138891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45986.533895138891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45986.533895138891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45986.533895138891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45986.533895138891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45986.533895138891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45986.533895138891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45986.533895138891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45986.533895138891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45986.533895138891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45986.533895138891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45986.533895138891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45986.533895138891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45986.533895138891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45986.533895138891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45986.533895138891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45986.533895138891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45986.533895138891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45986.533895138891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45986.533895138891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45986.533895138891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45986.533895138891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45986.533895138891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45986.533895138891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45986.533895138891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45986.533895138891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45986.533895138891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45986.533895138891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45986.533895138891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45986.533895138891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45986.533895138891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45986.533895138891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45986.533895138891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45986.533895138891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45986.533895138891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45986.533895138891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45986.533895138891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45986.533895138891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45986.533895138891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45986.533895138891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45986.533895138891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45986.533895138891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45986.533895138891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45986.533895138891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45986.533895138891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45986.533895138891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45986.533895138891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45986.533895138891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45986.533895138891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45986.533895138891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45986.533895138891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45986.533895138891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45986.533895138891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45986.533895138891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45986.533895138891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45986.533895138891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45986.533895138891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45986.533895138891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45986.533895138891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45986.533895138891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45986.533895138891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45986.533895138891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45986.533895138891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45986.533895138891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45986.533895138891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45986.533895138891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45986.533895138891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45986.533895138891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45986.533895138891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45986.533895138891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45986.533895138891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45986.533895138891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45986.533895138891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45986.533895138891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45986.533895138891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45986.533895138891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45986.533895138891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45986.533895138891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45986.533895138891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45986.533895138891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45986.533895138891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45986.533895138891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45986.533895138891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45986.533895138891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45986.533895138891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45986.533895138891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45986.533895138891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45986.533895138891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45986.533895138891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45986.533895138891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45986.533895138891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45986.533895138891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45986.533895138891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45986.533895138891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45986.533895138891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45986.533895138891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45986.533895138891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45986.533895138891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45986.533895138891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45986.533895138891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45986.533895138891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45986.533895138891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45986.533895138891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45986.533895138891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45986.533895138891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45986.533895138891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45986.533895138891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45986.533895138891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45986.533895138891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45986.533895138891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45986.533895138891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45986.533895138891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45986.533895138891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45986.533895138891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45986.533895138891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45986.533895138891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45986.533895138891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45986.533895138891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45986.533895138891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45986.533895138891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45986.533895138891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45986.533895138891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45986.533895138891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45986.533895138891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45986.533895138891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45986.533895138891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45986.533895138891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45986.533895138891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45986.533895138891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45986.533895138891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45986.533895138891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45986.533895138891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45986.533895138891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45986.533895138891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45986.533895138891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45986.533895138891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45986.533895138891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45986.533895138891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45986.533895138891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45986.533895138891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45986.533895138891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45986.533895138891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45986.533895138891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45986.533895138891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45986.533895138891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45986.533895138891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45986.533895138891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45986.533895138891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45986.533895138891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45986.533895138891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45986.533895138891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45986.533895138891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45986.533895138891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45986.533895138891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45986.533895138891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45986.533895138891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45986.533895138891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45986.533895138891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45986.533895138891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45986.533895138891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45986.533895138891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45986.533895138891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45986.533895138891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45986.533895138891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45986.533895138891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45986.533895138891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45986.533895138891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45986.533895138891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45986.533895138891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45986.533895138891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45986.533895138891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45986.533895138891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45986.533895138891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45986.533895138891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45986.533895138891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45986.533895138891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45986.533895138891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45986.533895138891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45986.533895138891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45986.533895138891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45986.533895138891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45986.533895138891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45986.533895138891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45986.533895138891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45986.533895138891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45986.533895138891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45986.533895138891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45986.533895138891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45986.533895138891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45986.533895138891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45986.533895138891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45986.533895138891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45986.533895138891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45986.533895138891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45986.533895138891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45986.533895138891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45986.533895138891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45986.533895138891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45986.533895138891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45986.533895138891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45986.533895138891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45986.533895138891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45986.533895138891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45986.533895138891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45986.533895138891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45986.533895138891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45986.533895138891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45986.533895138891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45986.533895138891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45986.533895138891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45986.533895138891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45986.533895138891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45986.533895138891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45986.533895138891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45986.533895138891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45986.533895138891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45986.533895138891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45986.533895138891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45986.533895138891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45986.533895138891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45986.533895138891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45986.533895138891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45986.533895138891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45986.533895138891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45986.533895138891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45986.533895138891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45986.533895138891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45986.533895138891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45986.533895138891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45986.533895138891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45986.533895138891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45986.533895138891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45986.533895138891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45986.533895138891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45986.533895138891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45986.533895138891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45986.533895138891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45986.533895138891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45986.533895138891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45986.533895138891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45986.533895138891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45986.533895138891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45986.533895138891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45986.533895138891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45986.533895138891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45986.533895138891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45986.533895138891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45986.533895138891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45986.533895138891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45986.533895138891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45986.533895138891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45986.533895138891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45986.533895138891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45986.533895138891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45986.533895138891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45986.533895138891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45986.533895138891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45986.533895138891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45986.533895138891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45986.533895138891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45986.533895138891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45986.533895138891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45986.533895138891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45986.533895138891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45986.533895138891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45986.533895138891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45986.533895138891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45986.533895138891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45986.533895138891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45986.533895138891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45986.533895138891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45986.533895138891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45986.533895138891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45986.533895138891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45986.533895138891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45986.533895138891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45986.533895138891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45986.533895138891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45986.533895138891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45986.533895138891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45986.533895138891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45986.533895138891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45986.533895138891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45986.533895138891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45986.533895138891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45986.533895138891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45986.533895138891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45986.533895138891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45986.533895138891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45986.533895138891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45986.533895138891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45986.533895138891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45986.533895138891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45986.533895138891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45986.533895138891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45986.533895138891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45986.533895138891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45986.533895138891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45986.533895138891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45986.533895138891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45986.533895138891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45986.533895138891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45986.533895138891</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94.701834953702928</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39100</v>
      </c>
      <c r="F3" s="38">
        <v>45926.188877314817</v>
      </c>
      <c r="G3" s="108">
        <f t="shared" ref="G3" ca="1" si="0">IFERROR(NOW()-F3,"")</f>
        <v>60.345017824074603</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39100</v>
      </c>
      <c r="F4" s="110">
        <v>45948.661111111112</v>
      </c>
      <c r="G4" s="111">
        <f t="shared" ref="G4" ca="1" si="1">IFERROR(NOW()-F4,"")</f>
        <v>37.872784027778835</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5.1605965277776704</v>
      </c>
      <c r="H5" s="122">
        <v>45981.360798611109</v>
      </c>
      <c r="I5" s="109" t="str">
        <f>IFERROR(VLOOKUP(D5,DB!A:F,6,0),"")</f>
        <v>SCECO</v>
      </c>
      <c r="J5" s="109" t="str">
        <f>IFERROR(VLOOKUP(D5,DB!A:G,7,0),"")</f>
        <v>Dead</v>
      </c>
      <c r="K5" s="109" t="s">
        <v>39131</v>
      </c>
      <c r="L5" s="109" t="str">
        <f>IFERROR(VLOOKUP(D5,DB!A:I,9,0),"")</f>
        <v>Latis</v>
      </c>
    </row>
    <row r="6" spans="1:13">
      <c r="A6" s="109" t="s">
        <v>39132</v>
      </c>
      <c r="B6" s="109" t="str">
        <f>IFERROR(VLOOKUP(D6,DB!A:K,11,0),"")</f>
        <v>R5</v>
      </c>
      <c r="C6" s="109">
        <v>1</v>
      </c>
      <c r="D6" s="109" t="s">
        <v>38248</v>
      </c>
      <c r="E6" s="109" t="s">
        <v>39021</v>
      </c>
      <c r="F6" s="122">
        <v>45986.391886574071</v>
      </c>
      <c r="G6" s="111">
        <f ca="1">IFERROR(NOW()-F6,"")</f>
        <v>0.14200856482057134</v>
      </c>
      <c r="H6" s="122">
        <v>45986.386099537034</v>
      </c>
      <c r="I6" s="109" t="str">
        <f>IFERROR(VLOOKUP(D6,DB!A:F,6,0),"")</f>
        <v>SCECO</v>
      </c>
      <c r="J6" s="109" t="str">
        <f>IFERROR(VLOOKUP(D6,DB!A:G,7,0),"")</f>
        <v>Haj Removal</v>
      </c>
      <c r="K6" s="109" t="s">
        <v>39133</v>
      </c>
      <c r="L6" s="109" t="str">
        <f>IFERROR(VLOOKUP(D6,DB!A:I,9,0),"")</f>
        <v>Latis</v>
      </c>
    </row>
    <row r="7" spans="1:13">
      <c r="A7" s="109"/>
      <c r="B7" s="109" t="str">
        <f>IFERROR(VLOOKUP(D7,DB!A:K,11,0),"")</f>
        <v/>
      </c>
      <c r="C7" s="109"/>
      <c r="D7"/>
      <c r="E7" s="109"/>
      <c r="F7" s="109"/>
      <c r="G7" s="111">
        <f ca="1">IFERROR(NOW()-F7,"")</f>
        <v>45986.533895138891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45986.533895138891</v>
      </c>
      <c r="H8" s="109"/>
      <c r="I8" s="109" t="str">
        <f>IFERROR(VLOOKUP(D8,DB!A:F,6,0),"")</f>
        <v/>
      </c>
      <c r="J8" s="109" t="str">
        <f>IFERROR(VLOOKUP(D8,DB!A:G,7,0),"")</f>
        <v/>
      </c>
      <c r="K8" s="109"/>
      <c r="L8" s="109" t="str">
        <f>IFERROR(VLOOKUP(D8,DB!A:I,9,0),"")</f>
        <v/>
      </c>
    </row>
    <row r="9" spans="1:13">
      <c r="A9" s="109"/>
      <c r="B9" s="109" t="str">
        <f>IFERROR(VLOOKUP(D9,DB!A:K,11,0),"")</f>
        <v>R5</v>
      </c>
      <c r="C9" s="109"/>
      <c r="D9" s="109" t="s">
        <v>38185</v>
      </c>
      <c r="E9" s="109"/>
      <c r="F9" s="109"/>
      <c r="G9" s="111">
        <f ca="1">IFERROR(NOW()-F9,"")</f>
        <v>45986.533895138891</v>
      </c>
      <c r="H9" s="109"/>
      <c r="I9" s="109" t="str">
        <f>IFERROR(VLOOKUP(D9,DB!A:F,6,0),"")</f>
        <v>SCECO</v>
      </c>
      <c r="J9" s="109" t="str">
        <f>IFERROR(VLOOKUP(D9,DB!A:G,7,0),"")</f>
        <v>Haj Removal</v>
      </c>
      <c r="K9" s="109"/>
      <c r="L9" s="109" t="str">
        <f>IFERROR(VLOOKUP(D9,DB!A:I,9,0),"")</f>
        <v>Latis</v>
      </c>
    </row>
    <row r="10" spans="1:13">
      <c r="A10" s="109"/>
      <c r="B10" s="109" t="str">
        <f>IFERROR(VLOOKUP(D10,DB!A:K,11,0),"")</f>
        <v/>
      </c>
      <c r="C10" s="109"/>
      <c r="D10" s="109"/>
      <c r="E10" s="109"/>
      <c r="F10" s="109"/>
      <c r="G10" s="111">
        <f ca="1">IFERROR(NOW()-F10,"")</f>
        <v>45986.533895138891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45986.533895138891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45986.533895138891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45986.533895138891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45986.533895138891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45986.533895138891</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45986.533895138891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45986.533895138891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45986.533895138891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45986.533895138891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45986.533895138891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45986.533895138891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45986.533895138891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45986.533895138891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45986.533895138891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45986.533895138891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45986.533895138891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45986.533895138891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45986.533895138891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45986.533895138891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45986.533895138891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45986.533895138891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45986.533895138891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45986.533895138891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45986.533895138891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45986.533895138891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45986.533895138891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45986.533895138891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45986.533895138891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45986.533895138891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45986.533895138891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45986.533895138891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45986.533895138891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45986.533895138891</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39134</v>
      </c>
      <c r="B2" s="137"/>
      <c r="C2" s="138">
        <v>3</v>
      </c>
      <c r="D2" s="137" t="s">
        <v>29367</v>
      </c>
      <c r="E2" s="109" t="s">
        <v>39021</v>
      </c>
      <c r="F2" s="139">
        <v>45986.49559027778</v>
      </c>
      <c r="G2" s="75">
        <f ca="1">IFERROR(NOW()-F2,"-")</f>
        <v>3.8304861111100763E-2</v>
      </c>
      <c r="H2" s="139">
        <v>45986.448425925926</v>
      </c>
      <c r="I2" s="137" t="str">
        <f>IFERROR(VLOOKUP(D2,DB!A:F,6,0),"")</f>
        <v>SCECO</v>
      </c>
      <c r="J2" s="137" t="str">
        <f>IFERROR(VLOOKUP(D2,DB!A:G,7,0),"")</f>
        <v>Dead+No BB Design</v>
      </c>
      <c r="K2" s="140" t="s">
        <v>39135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45986.533895138891</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45986.533895138891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45986.533895138891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45986.533895138891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45986.533895138891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45986.533895138891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45986.533895138891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45986.533895138891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45986.533895138891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45986.533895138891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45986.533895138891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45986.533895138891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45986.533895138891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45986.533895138891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45986.533895138891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45986.533895138891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45986.533895138891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45986.533895138891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45986.533895138891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45986.533895138891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45986.533895138891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45986.533895138891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45986.533895138891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45986.533895138891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45986.533895138891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45986.533895138891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45986.533895138891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45986.533895138891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45986.533895138891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45986.533895138891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45986.533895138891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45986.533895138891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45986.533895138891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45986.533895138891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45986.533895138891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45986.533895138891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45986.533895138891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45986.533895138891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2025-11-25T09:48:54Z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