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172" documentId="13_ncr:1_{F6CB121F-512D-4AA6-A0C1-0FB36C537598}" xr6:coauthVersionLast="47" xr6:coauthVersionMax="47" xr10:uidLastSave="{53AFF84E-6140-4ED3-A0DD-4CB117FB1887}"/>
  <bookViews>
    <workbookView xWindow="-109" yWindow="-109" windowWidth="26301" windowHeight="14169" firstSheet="1"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B6" i="4"/>
  <c r="B7" i="4"/>
  <c r="B8" i="4"/>
  <c r="G2" i="6"/>
  <c r="G3" i="6"/>
  <c r="G4" i="6"/>
  <c r="G5" i="6"/>
  <c r="G6" i="6"/>
  <c r="G7" i="6"/>
  <c r="G8" i="6"/>
  <c r="G9" i="6"/>
  <c r="G10" i="6"/>
  <c r="G11" i="6"/>
  <c r="G12" i="6"/>
  <c r="G13" i="6"/>
  <c r="G14" i="6"/>
  <c r="G15" i="6"/>
  <c r="G16" i="6"/>
  <c r="G17" i="6"/>
  <c r="G18" i="6"/>
  <c r="G19" i="6"/>
  <c r="G20" i="6"/>
  <c r="G21"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5" i="5"/>
  <c r="B6" i="5"/>
  <c r="B7" i="5"/>
  <c r="B8" i="5"/>
  <c r="B9" i="5"/>
  <c r="B10" i="5"/>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4" i="2"/>
  <c r="G4" i="2"/>
  <c r="I4" i="2"/>
  <c r="J4" i="2"/>
  <c r="L4" i="2"/>
  <c r="B5" i="2"/>
  <c r="G5" i="2"/>
  <c r="I5" i="2"/>
  <c r="J5" i="2"/>
  <c r="L5" i="2"/>
  <c r="B6" i="2"/>
  <c r="G6" i="2"/>
  <c r="I6" i="2"/>
  <c r="J6" i="2"/>
  <c r="L6" i="2"/>
  <c r="B7" i="2"/>
  <c r="G7" i="2"/>
  <c r="I7" i="2"/>
  <c r="J7" i="2"/>
  <c r="L7" i="2"/>
  <c r="B8" i="2"/>
  <c r="G8" i="2"/>
  <c r="I8" i="2"/>
  <c r="J8" i="2"/>
  <c r="L8" i="2"/>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G5" i="5"/>
  <c r="I5" i="5"/>
  <c r="J5" i="5"/>
  <c r="L5" i="5"/>
  <c r="G6" i="5"/>
  <c r="I6" i="5"/>
  <c r="J6" i="5"/>
  <c r="L6" i="5"/>
  <c r="G7" i="5"/>
  <c r="I7" i="5"/>
  <c r="J7" i="5"/>
  <c r="L7" i="5"/>
  <c r="G8" i="5"/>
  <c r="I8" i="5"/>
  <c r="J8" i="5"/>
  <c r="L8"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B3"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<sst xmlns="http://schemas.openxmlformats.org/spreadsheetml/2006/main" count="180275" uniqueCount="39122">
  <si>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</si>
  <si>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</si>
  <si>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</si>
  <si>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</si>
  <si>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</si>
  <si>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</si>
  <si>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</si>
  <si>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</si>
  <si>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</si>
  <si>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</si>
  <si>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</si>
  <si>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</si>
  <si>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</si>
  <si>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</si>
  <si>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</si>
  <si>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</si>
  <si>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</si>
  <si>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</si>
  <si>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</si>
  <si>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</si>
  <si>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</si>
  <si>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</si>
  <si>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</si>
  <si>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</si>
  <si>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</si>
  <si>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</si>
  <si>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</si>
  <si>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</si>
  <si>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</si>
  <si>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</si>
  <si>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</si>
  <si>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</si>
  <si>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</si>
  <si>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</si>
  <si>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</si>
  <si>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</si>
  <si>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</si>
  <si>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</si>
  <si>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</si>
  <si>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</si>
  <si>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</si>
  <si>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</si>
  <si>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</si>
  <si>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</si>
  <si>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</si>
  <si>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</si>
  <si>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</si>
  <si>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</si>
  <si>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</si>
  <si>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</si>
  <si>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</si>
  <si>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</si>
  <si>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</si>
  <si>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</si>
  <si>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</si>
  <si>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</si>
  <si>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</si>
  <si>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</si>
  <si>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</si>
  <si>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</si>
  <si>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</si>
  <si>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</si>
  <si>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</si>
  <si>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</si>
  <si>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</si>
  <si>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</si>
  <si>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</si>
  <si>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</si>
  <si>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</si>
  <si>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</si>
  <si>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</si>
  <si>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</si>
  <si>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</si>
  <si>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</si>
  <si>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</si>
  <si>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</si>
  <si>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</si>
  <si>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</si>
  <si>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</si>
  <si>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</si>
  <si>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</si>
  <si>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</si>
  <si>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</si>
  <si>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</si>
  <si>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</si>
  <si>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</si>
  <si>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</si>
  <si>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</si>
  <si>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</si>
  <si>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</si>
  <si>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</si>
  <si>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</si>
  <si>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</si>
  <si>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</si>
  <si>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</si>
  <si>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</si>
  <si>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</si>
  <si>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</si>
  <si>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</si>
  <si>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</si>
  <si>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</si>
  <si>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</si>
  <si>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</si>
  <si>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</si>
  <si>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</si>
  <si>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</si>
  <si>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</si>
  <si>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</si>
  <si>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</si>
  <si>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</si>
  <si>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</si>
  <si>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</si>
  <si>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</si>
  <si>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</si>
  <si>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</si>
  <si>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</si>
  <si>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</si>
  <si>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</si>
  <si>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</si>
  <si>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</si>
  <si>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</si>
  <si>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</si>
  <si>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</si>
  <si>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</si>
  <si>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</si>
  <si>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</si>
  <si>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</si>
  <si>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</si>
  <si>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</si>
  <si>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</si>
  <si>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</si>
  <si>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</si>
  <si>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</si>
  <si>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</si>
  <si>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</si>
  <si>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</si>
  <si>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</si>
  <si>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</si>
  <si>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</si>
  <si>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</si>
  <si>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</si>
  <si>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</si>
  <si>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</si>
  <si>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</si>
  <si>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</si>
  <si>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</si>
  <si>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</si>
  <si>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</si>
  <si>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</si>
  <si>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</si>
  <si>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</si>
  <si>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</si>
  <si>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</si>
  <si>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</si>
  <si>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</si>
  <si>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</si>
  <si>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</si>
  <si>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</si>
  <si>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</si>
  <si>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</si>
  <si>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</si>
  <si>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</si>
  <si>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</si>
  <si>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</si>
  <si>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</si>
  <si>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</si>
  <si>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</si>
  <si>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</si>
  <si>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</si>
  <si>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</si>
  <si>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</si>
  <si>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</si>
  <si>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</si>
  <si>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</si>
  <si>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</si>
  <si>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</si>
  <si>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</si>
  <si>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</si>
  <si>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</si>
  <si>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</si>
  <si>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</si>
  <si>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</si>
  <si>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</si>
  <si>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</si>
  <si>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</si>
  <si>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</si>
  <si>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</si>
  <si>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</si>
  <si>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</si>
  <si>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</si>
  <si>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</si>
  <si>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</si>
  <si>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</si>
  <si>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</si>
  <si>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</si>
  <si>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</si>
  <si>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</si>
  <si>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</si>
  <si>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</si>
  <si>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</si>
  <si>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</si>
  <si>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</si>
  <si>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</si>
  <si>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</si>
  <si>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</si>
  <si>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</si>
  <si>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</si>
  <si>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</si>
  <si>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</si>
  <si>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</si>
  <si>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</si>
  <si>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</si>
  <si>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</si>
  <si>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</si>
  <si>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</si>
  <si>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</si>
  <si>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</si>
  <si>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</si>
  <si>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</si>
  <si>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</si>
  <si>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</si>
  <si>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</si>
  <si>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</si>
  <si>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</si>
  <si>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</si>
  <si>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</si>
  <si>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</si>
  <si>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</si>
  <si>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</si>
  <si>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</si>
  <si>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</si>
  <si>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</si>
  <si>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</si>
  <si>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</si>
  <si>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</si>
  <si>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</si>
  <si>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</si>
  <si>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</si>
  <si>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</si>
  <si>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</si>
  <si>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</si>
  <si>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</si>
  <si>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</si>
  <si>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</si>
  <si>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</si>
  <si>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</si>
  <si>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</si>
  <si>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</si>
  <si>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</si>
  <si>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</si>
  <si>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</si>
  <si>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</si>
  <si>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</si>
  <si>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</si>
  <si>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</si>
  <si>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</si>
  <si>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</si>
  <si>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</si>
  <si>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</si>
  <si>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</si>
  <si>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</si>
  <si>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</si>
  <si>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</si>
  <si>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</si>
  <si>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</si>
  <si>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</si>
  <si>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</si>
  <si>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</si>
  <si>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</si>
  <si>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</si>
  <si>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</si>
  <si>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</si>
  <si>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</si>
  <si>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</si>
  <si>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</si>
  <si>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</si>
  <si>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</si>
  <si>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</si>
  <si>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</si>
  <si>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</si>
  <si>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</si>
  <si>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</si>
  <si>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</si>
  <si>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</si>
  <si>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</si>
  <si>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</si>
  <si>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</si>
  <si>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</si>
  <si>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</si>
  <si>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</si>
  <si>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</si>
  <si>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</si>
  <si>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</si>
  <si>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</si>
  <si>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</si>
  <si>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</si>
  <si>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</si>
  <si>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</si>
  <si>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</si>
  <si>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</si>
  <si>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</si>
  <si>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</si>
  <si>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</si>
  <si>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</si>
  <si>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</si>
  <si>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</si>
  <si>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</si>
  <si>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</si>
  <si>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</si>
  <si>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</si>
  <si>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</si>
  <si>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</si>
  <si>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</si>
  <si>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</si>
  <si>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</si>
  <si>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</si>
  <si>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</si>
  <si>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</si>
  <si>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</si>
  <si>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</si>
  <si>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</si>
  <si>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</si>
  <si>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</si>
  <si>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</si>
  <si>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</si>
  <si>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</si>
  <si>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</si>
  <si>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</si>
  <si>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</si>
  <si>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</si>
  <si>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</si>
  <si>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</si>
  <si>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</si>
  <si>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</si>
  <si>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</si>
  <si>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</si>
  <si>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</si>
  <si>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</si>
  <si>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</si>
  <si>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</si>
  <si>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</si>
  <si>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</si>
  <si>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</si>
  <si>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</si>
  <si>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</si>
  <si>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</si>
  <si>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</si>
  <si>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</si>
  <si>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</si>
  <si>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</si>
  <si>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</si>
  <si>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</si>
  <si>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</si>
  <si>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</si>
  <si>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</si>
  <si>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</si>
  <si>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</si>
  <si>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</si>
  <si>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</si>
  <si>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</si>
  <si>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</si>
  <si>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</si>
  <si>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</si>
  <si>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</si>
  <si>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</si>
  <si>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</si>
  <si>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</si>
  <si>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</si>
  <si>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</si>
  <si>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</si>
  <si>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</si>
  <si>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</si>
  <si>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</si>
  <si>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</si>
  <si>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</si>
  <si>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</si>
  <si>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</si>
  <si>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</si>
  <si>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</si>
  <si>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</si>
  <si>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</si>
  <si>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</si>
  <si>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</si>
  <si>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</si>
  <si>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</si>
  <si>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</si>
  <si>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</si>
  <si>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</si>
  <si>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</si>
  <si>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</si>
  <si>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</si>
  <si>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</si>
  <si>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</si>
  <si>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</si>
  <si>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</si>
  <si>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</si>
  <si>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</si>
  <si>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</si>
  <si>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</si>
  <si>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</si>
  <si>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</si>
  <si>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</si>
  <si>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</si>
  <si>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</si>
  <si>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</si>
  <si>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</si>
  <si>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</si>
  <si>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</si>
  <si>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</si>
  <si>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</si>
  <si>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</si>
  <si>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</si>
  <si>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</si>
  <si>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</si>
  <si>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</si>
  <si>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</si>
  <si>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</si>
  <si>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</si>
  <si>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</si>
  <si>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</si>
  <si>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</si>
  <si>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</si>
  <si>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</si>
  <si>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</si>
  <si>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</si>
  <si>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</si>
  <si>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</si>
  <si>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</si>
  <si>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</si>
  <si>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</si>
  <si>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</si>
  <si>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</si>
  <si>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</si>
  <si>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</si>
  <si>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</si>
  <si>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</si>
  <si>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</si>
  <si>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</si>
  <si>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</si>
  <si>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</si>
  <si>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</si>
  <si>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</si>
  <si>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</si>
  <si>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</si>
  <si>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</si>
  <si>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</si>
  <si>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</si>
  <si>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</si>
  <si>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</si>
  <si>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</si>
  <si>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</si>
  <si>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</si>
  <si>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</si>
  <si>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</si>
  <si>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</si>
  <si>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</si>
  <si>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</si>
  <si>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</si>
  <si>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</si>
  <si>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</si>
  <si>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</si>
  <si>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</si>
  <si>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</si>
  <si>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</si>
  <si>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</si>
  <si>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</si>
  <si>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</si>
  <si>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</si>
  <si>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</si>
  <si>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</si>
  <si>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</si>
  <si>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</si>
  <si>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</si>
  <si>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</si>
  <si>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</si>
  <si>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</si>
  <si>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</si>
  <si>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</si>
  <si>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</si>
  <si>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</si>
  <si>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</si>
  <si>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</si>
  <si>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</si>
  <si>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</si>
  <si>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</si>
  <si>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</si>
  <si>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</si>
  <si>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</si>
  <si>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</si>
  <si>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</si>
  <si>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</si>
  <si>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</si>
  <si>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</si>
  <si>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</si>
  <si>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</si>
  <si>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</si>
  <si>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</si>
  <si>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</si>
  <si>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</si>
  <si>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</si>
  <si>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</si>
  <si>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</si>
  <si>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</si>
  <si>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</si>
  <si>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</si>
  <si>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</si>
  <si>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</si>
  <si>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</si>
  <si>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</si>
  <si>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</si>
  <si>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</si>
  <si>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</si>
  <si>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</si>
  <si>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</si>
  <si>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</si>
  <si>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</si>
  <si>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</si>
  <si>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</si>
  <si>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</si>
  <si>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</si>
  <si>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</si>
  <si>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</si>
  <si>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</si>
  <si>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</si>
  <si>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</si>
  <si>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</si>
  <si>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</si>
  <si>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</si>
  <si>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</si>
  <si>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</si>
  <si>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</si>
  <si>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</si>
  <si>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</si>
  <si>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</si>
  <si>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</si>
  <si>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</si>
  <si>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</si>
  <si>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</si>
  <si>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</si>
  <si>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</si>
  <si>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</si>
  <si>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</si>
  <si>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</si>
  <si>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</si>
  <si>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</si>
  <si>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</si>
  <si>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</si>
  <si>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</si>
  <si>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</si>
  <si>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</si>
  <si>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</si>
  <si>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</si>
  <si>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</si>
  <si>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</si>
  <si>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</si>
  <si>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</si>
  <si>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</si>
  <si>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</si>
  <si>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</si>
  <si>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</si>
  <si>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</si>
  <si>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</si>
  <si>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</si>
  <si>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</si>
  <si>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</si>
  <si>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</si>
  <si>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</si>
  <si>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</si>
  <si>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</si>
  <si>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</si>
  <si>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</si>
  <si>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</si>
  <si>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</si>
  <si>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</si>
  <si>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</si>
  <si>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</si>
  <si>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</si>
  <si>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</si>
  <si>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</si>
  <si>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</si>
  <si>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</si>
  <si>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</si>
  <si>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</si>
  <si>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</si>
  <si>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</si>
  <si>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</si>
  <si>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</si>
  <si>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</si>
  <si>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</si>
  <si>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</si>
  <si>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</si>
  <si>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</si>
  <si>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</si>
  <si>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</si>
  <si>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</si>
  <si>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</si>
  <si>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</si>
  <si>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</si>
  <si>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</si>
  <si>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</si>
  <si>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</si>
  <si>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</si>
  <si>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</si>
  <si>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</si>
  <si>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</si>
  <si>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</si>
  <si>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</si>
  <si>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</si>
  <si>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</si>
  <si>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</si>
  <si>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</si>
  <si>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</si>
  <si>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</si>
  <si>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</si>
  <si>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</si>
  <si>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</si>
  <si>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</si>
  <si>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</si>
  <si>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</si>
  <si>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</si>
  <si>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</si>
  <si>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</si>
  <si>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</si>
  <si>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</si>
  <si>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</si>
  <si>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</si>
  <si>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</si>
  <si>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</si>
  <si>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</si>
  <si>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</si>
  <si>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</si>
  <si>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</si>
  <si>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</si>
  <si>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</si>
  <si>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</si>
  <si>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</si>
  <si>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</si>
  <si>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</si>
  <si>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</si>
  <si>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</si>
  <si>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</si>
  <si>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</si>
  <si>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</si>
  <si>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</si>
  <si>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</si>
  <si>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</si>
  <si>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</si>
  <si>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</si>
  <si>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</si>
  <si>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</si>
  <si>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</si>
  <si>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</si>
  <si>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</si>
  <si>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</si>
  <si>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</si>
  <si>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</si>
  <si>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</si>
  <si>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</si>
  <si>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</si>
  <si>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</si>
  <si>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</si>
  <si>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</si>
  <si>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</si>
  <si>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</si>
  <si>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</si>
  <si>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</si>
  <si>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</si>
  <si>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</si>
  <si>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</si>
  <si>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</si>
  <si>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</si>
  <si>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</si>
  <si>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</si>
  <si>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</si>
  <si>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</si>
  <si>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</si>
  <si>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</si>
  <si>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</si>
  <si>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</si>
  <si>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</si>
  <si>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</si>
  <si>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</si>
  <si>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</si>
  <si>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</si>
  <si>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</si>
  <si>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</si>
  <si>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</si>
  <si>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</si>
  <si>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</si>
  <si>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</si>
  <si>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</si>
  <si>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</si>
  <si>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</si>
  <si>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</si>
  <si>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</si>
  <si>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</si>
  <si>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</si>
  <si>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</si>
  <si>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</si>
  <si>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</si>
  <si>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</si>
  <si>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</si>
  <si>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</si>
  <si>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</si>
  <si>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</si>
  <si>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</si>
  <si>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</si>
  <si>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</si>
  <si>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</si>
  <si>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</si>
  <si>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</si>
  <si>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</si>
  <si>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</si>
  <si>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</si>
  <si>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</si>
  <si>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</si>
  <si>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</si>
  <si>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</si>
  <si>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</si>
  <si>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</si>
  <si>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</si>
  <si>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</si>
  <si>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</si>
  <si>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</si>
  <si>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</si>
  <si>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</si>
  <si>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</si>
  <si>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</si>
  <si>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</si>
  <si>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</si>
  <si>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</si>
  <si>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</si>
  <si>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</si>
  <si>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</si>
  <si>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</si>
  <si>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</si>
  <si>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</si>
  <si>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</si>
  <si>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</si>
  <si>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</si>
  <si>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</si>
  <si>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</si>
  <si>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</si>
  <si>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</si>
  <si>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</si>
  <si>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</si>
  <si>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</si>
  <si>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</si>
  <si>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</si>
  <si>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</si>
  <si>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</si>
  <si>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</si>
  <si>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</si>
  <si>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</si>
  <si>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</si>
  <si>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</si>
  <si>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</si>
  <si>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</si>
  <si>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</si>
  <si>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</si>
  <si>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</si>
  <si>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</si>
  <si>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</si>
  <si>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</si>
  <si>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</si>
  <si>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</si>
  <si>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</si>
  <si>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</si>
  <si>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</si>
  <si>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</si>
  <si>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</si>
  <si>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</si>
  <si>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</si>
  <si>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</si>
  <si>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</si>
  <si>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</si>
  <si>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</si>
  <si>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</si>
  <si>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</si>
  <si>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</si>
  <si>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</si>
  <si>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</si>
  <si>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</si>
  <si>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</si>
  <si>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</si>
  <si>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</si>
  <si>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</si>
  <si>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</si>
  <si>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</si>
  <si>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</si>
  <si>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</si>
  <si>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</si>
  <si>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</si>
  <si>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</si>
  <si>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</si>
  <si>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</si>
  <si>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</si>
  <si>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</si>
  <si>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</si>
  <si>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</si>
  <si>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</si>
  <si>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</si>
  <si>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</si>
  <si>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</si>
  <si>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</si>
  <si>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</si>
  <si>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</si>
  <si>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</si>
  <si>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</si>
  <si>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</si>
  <si>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</si>
  <si>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</si>
  <si>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</si>
  <si>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</si>
  <si>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</si>
  <si>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</si>
  <si>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</si>
  <si>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</si>
  <si>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</si>
  <si>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</si>
  <si>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</si>
  <si>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</si>
  <si>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</si>
  <si>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</si>
  <si>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</si>
  <si>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</si>
  <si>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</si>
  <si>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</si>
  <si>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</si>
  <si>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</si>
  <si>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</si>
  <si>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</si>
  <si>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</si>
  <si>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</si>
  <si>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</si>
  <si>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</si>
  <si>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</si>
  <si>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</si>
  <si>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</si>
  <si>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</si>
  <si>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</si>
  <si>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</si>
  <si>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</si>
  <si>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</si>
  <si>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</si>
  <si>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</si>
  <si>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</si>
  <si>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</si>
  <si>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</si>
  <si>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</si>
  <si>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</si>
  <si>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</si>
  <si>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</si>
  <si>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</si>
  <si>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</si>
  <si>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</si>
  <si>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</si>
  <si>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</si>
  <si>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</si>
  <si>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</si>
  <si>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</si>
  <si>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</si>
  <si>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</si>
  <si>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</si>
  <si>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</si>
  <si>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</si>
  <si>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</si>
  <si>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</si>
  <si>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</si>
  <si>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</si>
  <si>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</si>
  <si>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</si>
  <si>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</si>
  <si>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</si>
  <si>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</si>
  <si>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</si>
  <si>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</si>
  <si>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</si>
  <si>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</si>
  <si>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</si>
  <si>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</si>
  <si>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</si>
  <si>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</si>
  <si>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</si>
  <si>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</si>
  <si>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</si>
  <si>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</si>
  <si>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</si>
  <si>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</si>
  <si>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</si>
  <si>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</si>
  <si>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</si>
  <si>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</si>
  <si>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</si>
  <si>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</si>
  <si>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</si>
  <si>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</si>
  <si>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</si>
  <si>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</si>
  <si>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</si>
  <si>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</si>
  <si>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</si>
  <si>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</si>
  <si>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</si>
  <si>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</si>
  <si>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</si>
  <si>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</si>
  <si>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</si>
  <si>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</si>
  <si>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</si>
  <si>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</si>
  <si>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</si>
  <si>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</si>
  <si>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</si>
  <si>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</si>
  <si>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</si>
  <si>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</si>
  <si>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</si>
  <si>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</si>
  <si>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</si>
  <si>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</si>
  <si>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</si>
  <si>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</si>
  <si>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</si>
  <si>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</si>
  <si>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</si>
  <si>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</si>
  <si>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</si>
  <si>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</si>
  <si>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</si>
  <si>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</si>
  <si>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</si>
  <si>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</si>
  <si>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</si>
  <si>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</si>
  <si>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</si>
  <si>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</si>
  <si>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</si>
  <si>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</si>
  <si>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</si>
  <si>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</si>
  <si>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</si>
  <si>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</si>
  <si>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</si>
  <si>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</si>
  <si>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</si>
  <si>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</si>
  <si>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</si>
  <si>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</si>
  <si>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</si>
  <si>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</si>
  <si>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</si>
  <si>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</si>
  <si>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</si>
  <si>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</si>
  <si>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</si>
  <si>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</si>
  <si>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</si>
  <si>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</si>
  <si>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</si>
  <si>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</si>
  <si>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</si>
  <si>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</si>
  <si>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</si>
  <si>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</si>
  <si>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</si>
  <si>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</si>
  <si>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</si>
  <si>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</si>
  <si>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</si>
  <si>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</si>
  <si>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</si>
  <si>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</si>
  <si>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</si>
  <si>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</si>
  <si>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</si>
  <si>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</si>
  <si>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</si>
  <si>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</si>
  <si>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</si>
  <si>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</si>
  <si>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</si>
  <si>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</si>
  <si>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</si>
  <si>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</si>
  <si>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</si>
  <si>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</si>
  <si>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</si>
  <si>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</si>
  <si>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</si>
  <si>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</si>
  <si>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</si>
  <si>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</si>
  <si>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</si>
  <si>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</si>
  <si>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</si>
  <si>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</si>
  <si>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</si>
  <si>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</si>
  <si>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</si>
  <si>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</si>
  <si>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</si>
  <si>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</si>
  <si>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</si>
  <si>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</si>
  <si>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</si>
  <si>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</si>
  <si>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</si>
  <si>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</si>
  <si>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</si>
  <si>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</si>
  <si>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</si>
  <si>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</si>
  <si>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</si>
  <si>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</si>
  <si>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</si>
  <si>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</si>
  <si>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</si>
  <si>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</si>
  <si>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</si>
  <si>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</si>
  <si>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</si>
  <si>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</si>
  <si>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</si>
  <si>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</si>
  <si>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</si>
  <si>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</si>
  <si>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</si>
  <si>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</si>
  <si>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</si>
  <si>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</si>
  <si>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</si>
  <si>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</si>
  <si>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</si>
  <si>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</si>
  <si>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</si>
  <si>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</si>
  <si>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</si>
  <si>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</si>
  <si>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</si>
  <si>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</si>
  <si>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</si>
  <si>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</si>
  <si>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</si>
  <si>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</si>
  <si>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</si>
  <si>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</si>
  <si>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</si>
  <si>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</si>
  <si>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</si>
  <si>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</si>
  <si>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</si>
  <si>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</si>
  <si>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</si>
  <si>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</si>
  <si>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</si>
  <si>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</si>
  <si>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</si>
  <si>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</si>
  <si>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</si>
  <si>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</si>
  <si>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</si>
  <si>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</si>
  <si>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</si>
  <si>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</si>
  <si>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</si>
  <si>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</si>
  <si>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</si>
  <si>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</si>
  <si>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</si>
  <si>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</si>
  <si>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</si>
  <si>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</si>
  <si>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</si>
  <si>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</si>
  <si>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</si>
  <si>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</si>
  <si>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</si>
  <si>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</si>
  <si>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</si>
  <si>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</si>
  <si>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</si>
  <si>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</si>
  <si>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</si>
  <si>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</si>
  <si>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</si>
  <si>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</si>
  <si>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</si>
  <si>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</si>
  <si>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</si>
  <si>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</si>
  <si>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</si>
  <si>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</si>
  <si>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</si>
  <si>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</si>
  <si>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</si>
  <si>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</si>
  <si>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</si>
  <si>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</si>
  <si>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</si>
  <si>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</si>
  <si>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</si>
  <si>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</si>
  <si>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</si>
  <si>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</si>
  <si>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</si>
  <si>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</si>
  <si>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</si>
  <si>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</si>
  <si>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</si>
  <si>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</si>
  <si>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</si>
  <si>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</si>
  <si>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</si>
  <si>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</si>
  <si>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</si>
  <si>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</si>
  <si>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</si>
  <si>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</si>
  <si>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</si>
  <si>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</si>
  <si>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</si>
  <si>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</si>
  <si>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</si>
  <si>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</si>
  <si>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</si>
  <si>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</si>
  <si>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</si>
  <si>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</si>
  <si>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</si>
  <si>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</si>
  <si>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</si>
  <si>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</si>
  <si>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</si>
  <si>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</si>
  <si>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</si>
  <si>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</si>
  <si>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</si>
  <si>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</si>
  <si>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</si>
  <si>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</si>
  <si>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</si>
  <si>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</si>
  <si>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</si>
  <si>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</si>
  <si>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</si>
  <si>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</si>
  <si>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</si>
  <si>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</si>
  <si>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</si>
  <si>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</si>
  <si>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</si>
  <si>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</si>
  <si>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</si>
  <si>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</si>
  <si>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</si>
  <si>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</si>
  <si>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</si>
  <si>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</si>
  <si>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</si>
  <si>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</si>
  <si>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</si>
  <si>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</si>
  <si>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</si>
  <si>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</si>
  <si>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</si>
  <si>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</si>
  <si>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</si>
  <si>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</si>
  <si>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</si>
  <si>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</si>
  <si>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</si>
  <si>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</si>
  <si>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</si>
  <si>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</si>
  <si>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</si>
  <si>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</si>
  <si>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</si>
  <si>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</si>
  <si>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</si>
  <si>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</si>
  <si>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</si>
  <si>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</si>
  <si>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</si>
  <si>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</si>
  <si>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</si>
  <si>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</si>
  <si>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</si>
  <si>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</si>
  <si>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</si>
  <si>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</si>
  <si>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</si>
  <si>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</si>
  <si>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</si>
  <si>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</si>
  <si>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</si>
  <si>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</si>
  <si>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</si>
  <si>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</si>
  <si>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</si>
  <si>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</si>
  <si>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</si>
  <si>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</si>
  <si>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</si>
  <si>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</si>
  <si>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</si>
  <si>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</si>
  <si>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</si>
  <si>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</si>
  <si>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</si>
  <si>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</si>
  <si>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</si>
  <si>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</si>
  <si>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</si>
  <si>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</si>
  <si>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</si>
  <si>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</si>
  <si>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</si>
  <si>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</si>
  <si>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</si>
  <si>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</si>
  <si>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</si>
  <si>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</si>
  <si>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</si>
  <si>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</si>
  <si>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</si>
  <si>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</si>
  <si>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</si>
  <si>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</si>
  <si>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</si>
  <si>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</si>
  <si>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</si>
  <si>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</si>
  <si>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</si>
  <si>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</si>
  <si>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</si>
  <si>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</si>
  <si>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</si>
  <si>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</si>
  <si>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</si>
  <si>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</si>
  <si>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</si>
  <si>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</si>
  <si>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</si>
  <si>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</si>
  <si>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</si>
  <si>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</si>
  <si>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</si>
  <si>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</si>
  <si>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</si>
  <si>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</si>
  <si>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</si>
  <si>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</si>
  <si>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</si>
  <si>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</si>
  <si>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</si>
  <si>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</si>
  <si>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</si>
  <si>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</si>
  <si>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</si>
  <si>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</si>
  <si>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</si>
  <si>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</si>
  <si>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</si>
  <si>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</si>
  <si>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</si>
  <si>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</si>
  <si>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</si>
  <si>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</si>
  <si>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</si>
  <si>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</si>
  <si>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</si>
  <si>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</si>
  <si>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</si>
  <si>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</si>
  <si>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</si>
  <si>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</si>
  <si>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</si>
  <si>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</si>
  <si>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</si>
  <si>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</si>
  <si>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</si>
  <si>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</si>
  <si>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</si>
  <si>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</si>
  <si>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</si>
  <si>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</si>
  <si>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</si>
  <si>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</si>
  <si>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</si>
  <si>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</si>
  <si>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</si>
  <si>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</si>
  <si>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</si>
  <si>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</si>
  <si>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</si>
  <si>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</si>
  <si>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</si>
  <si>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</si>
  <si>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</si>
  <si>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</si>
  <si>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</si>
  <si>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</si>
  <si>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</si>
  <si>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</si>
  <si>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</si>
  <si>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</si>
  <si>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</si>
  <si>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</si>
  <si>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</si>
  <si>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</si>
  <si>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</si>
  <si>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</si>
  <si>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</si>
  <si>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</si>
  <si>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</si>
  <si>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</si>
  <si>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</si>
  <si>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</si>
  <si>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</si>
  <si>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</si>
  <si>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</si>
  <si>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</si>
  <si>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</si>
  <si>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</si>
  <si>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</si>
  <si>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</si>
  <si>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</si>
  <si>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</si>
  <si>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</si>
  <si>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</si>
  <si>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</si>
  <si>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</si>
  <si>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</si>
  <si>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</si>
  <si>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</si>
  <si>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</si>
  <si>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</si>
  <si>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</si>
  <si>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</si>
  <si>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</si>
  <si>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</si>
  <si>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</si>
  <si>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</si>
  <si>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</si>
  <si>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</si>
  <si>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</si>
  <si>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</si>
  <si>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</si>
  <si>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</si>
  <si>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</si>
  <si>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</si>
  <si>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</si>
  <si>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</si>
  <si>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</si>
  <si>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</si>
  <si>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</si>
  <si>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</si>
  <si>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</si>
  <si>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</si>
  <si>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</si>
  <si>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</si>
  <si>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</si>
  <si>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</si>
  <si>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</si>
  <si>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</si>
  <si>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</si>
  <si>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</si>
  <si>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</si>
  <si>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</si>
  <si>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</si>
  <si>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</si>
  <si>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</si>
  <si>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</si>
  <si>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</si>
  <si>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</si>
  <si>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</si>
  <si>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</si>
  <si>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</si>
  <si>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</si>
  <si>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</si>
  <si>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</si>
  <si>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</si>
  <si>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</si>
  <si>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</si>
  <si>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</si>
  <si>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</si>
  <si>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</si>
  <si>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</si>
  <si>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</si>
  <si>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</si>
  <si>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</si>
  <si>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</si>
  <si>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</si>
  <si>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</si>
  <si>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</si>
  <si>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</si>
  <si>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</si>
  <si>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</si>
  <si>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</si>
  <si>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</si>
  <si>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</si>
  <si>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</si>
  <si>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</si>
  <si>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</si>
  <si>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</si>
  <si>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</si>
  <si>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</si>
  <si>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</si>
  <si>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</si>
  <si>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</si>
  <si>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</si>
  <si>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</si>
  <si>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</si>
  <si>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</si>
  <si>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</si>
  <si>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</si>
  <si>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</si>
  <si>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</si>
  <si>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</si>
  <si>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</si>
  <si>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</si>
  <si>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</si>
  <si>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</si>
  <si>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</si>
  <si>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</si>
  <si>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</si>
  <si>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</si>
  <si>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</si>
  <si>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</si>
  <si>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</si>
  <si>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</si>
  <si>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</si>
  <si>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</si>
  <si>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</si>
  <si>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</si>
  <si>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</si>
  <si>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</si>
  <si>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</si>
  <si>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</si>
  <si>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</si>
  <si>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</si>
  <si>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</si>
  <si>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</si>
  <si>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</si>
  <si>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</si>
  <si>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</si>
  <si>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</si>
  <si>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</si>
  <si>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</si>
  <si>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</si>
  <si>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</si>
  <si>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</si>
  <si>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</si>
  <si>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</si>
  <si>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</si>
  <si>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</si>
  <si>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</si>
  <si>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</si>
  <si>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</si>
  <si>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</si>
  <si>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</si>
  <si>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</si>
  <si>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</si>
  <si>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</si>
  <si>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</si>
  <si>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</si>
  <si>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</si>
  <si>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</si>
  <si>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</si>
  <si>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</si>
  <si>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</si>
  <si>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</si>
  <si>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</si>
  <si>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</si>
  <si>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</si>
  <si>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</si>
  <si>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</si>
  <si>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</si>
  <si>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</si>
  <si>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</si>
  <si>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</si>
  <si>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</si>
  <si>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</si>
  <si>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</si>
  <si>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</si>
  <si>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</si>
  <si>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</si>
  <si>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</si>
  <si>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</si>
  <si>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</si>
  <si>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</si>
  <si>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</si>
  <si>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</si>
  <si>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</si>
  <si>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</si>
  <si>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</si>
  <si>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</si>
  <si>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</si>
  <si>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</si>
  <si>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</si>
  <si>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</si>
  <si>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</si>
  <si>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</si>
  <si>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</si>
  <si>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</si>
  <si>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</si>
  <si>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</si>
  <si>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</si>
  <si>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</si>
  <si>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</si>
  <si>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</si>
  <si>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</si>
  <si>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</si>
  <si>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</si>
  <si>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</si>
  <si>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</si>
  <si>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</si>
  <si>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</si>
  <si>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</si>
  <si>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</si>
  <si>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</si>
  <si>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</si>
  <si>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</si>
  <si>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</si>
  <si>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</si>
  <si>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</si>
  <si>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</si>
  <si>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</si>
  <si>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</si>
  <si>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</si>
  <si>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</si>
  <si>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</si>
  <si>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</si>
  <si>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</si>
  <si>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</si>
  <si>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</si>
  <si>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</si>
  <si>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</si>
  <si>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</si>
  <si>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</si>
  <si>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</si>
  <si>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</si>
  <si>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</si>
  <si>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</si>
  <si>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</si>
  <si>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</si>
  <si>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</si>
  <si>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</si>
  <si>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</si>
  <si>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</si>
  <si>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</si>
  <si>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</si>
  <si>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</si>
  <si>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</si>
  <si>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</si>
  <si>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</si>
  <si>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</si>
  <si>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</si>
  <si>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</si>
  <si>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</si>
  <si>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</si>
  <si>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</si>
  <si>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</si>
  <si>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</si>
  <si>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</si>
  <si>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</si>
  <si>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</si>
  <si>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</si>
  <si>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</si>
  <si>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</si>
  <si>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</si>
  <si>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</si>
  <si>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</si>
  <si>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</si>
  <si>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</si>
  <si>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</si>
  <si>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</si>
  <si>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</si>
  <si>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</si>
  <si>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</si>
  <si>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</si>
  <si>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</si>
  <si>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</si>
  <si>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</si>
  <si>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</si>
  <si>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</si>
  <si>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</si>
  <si>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</si>
  <si>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</si>
  <si>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</si>
  <si>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</si>
  <si>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</si>
  <si>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</si>
  <si>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</si>
  <si>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</si>
  <si>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</si>
  <si>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</si>
  <si>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</si>
  <si>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</si>
  <si>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</si>
  <si>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</si>
  <si>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</si>
  <si>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</si>
  <si>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</si>
  <si>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</si>
  <si>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</si>
  <si>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</si>
  <si>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</si>
  <si>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</si>
  <si>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</si>
  <si>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</si>
  <si>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</si>
  <si>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</si>
  <si>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</si>
  <si>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</si>
  <si>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</si>
  <si>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</si>
  <si>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</si>
  <si>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</si>
  <si>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</si>
  <si>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</si>
  <si>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</si>
  <si>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</si>
  <si>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</si>
  <si>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</si>
  <si>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</si>
  <si>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</si>
  <si>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</si>
  <si>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</si>
  <si>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</si>
  <si>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</si>
  <si>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</si>
  <si>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</si>
  <si>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</si>
  <si>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</si>
  <si>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</si>
  <si>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</si>
  <si>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</si>
  <si>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</si>
  <si>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</si>
  <si>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</si>
  <si>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</si>
  <si>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</si>
  <si>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</si>
  <si>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</si>
  <si>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</si>
  <si>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</si>
  <si>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</si>
  <si>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</si>
  <si>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</si>
  <si>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</si>
  <si>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</si>
  <si>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</si>
  <si>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</si>
  <si>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</si>
  <si>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</si>
  <si>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</si>
  <si>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</si>
  <si>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</si>
  <si>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</si>
  <si>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</si>
  <si>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</si>
  <si>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</si>
  <si>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</si>
  <si>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</si>
  <si>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</si>
  <si>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</si>
  <si>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</si>
  <si>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</si>
  <si>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</si>
  <si>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</si>
  <si>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</si>
  <si>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</si>
  <si>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</si>
  <si>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</si>
  <si>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</si>
  <si>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</si>
  <si>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</si>
  <si>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</si>
  <si>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</si>
  <si>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</si>
  <si>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</si>
  <si>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</si>
  <si>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</si>
  <si>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</si>
  <si>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</si>
  <si>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</si>
  <si>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</si>
  <si>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</si>
  <si>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</si>
  <si>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</si>
  <si>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</si>
  <si>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</si>
  <si>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</si>
  <si>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</si>
  <si>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</si>
  <si>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</si>
  <si>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</si>
  <si>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</si>
  <si>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</si>
  <si>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</si>
  <si>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</si>
  <si>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</si>
  <si>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</si>
  <si>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</si>
  <si>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</si>
  <si>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</si>
  <si>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</si>
  <si>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</si>
  <si>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</si>
  <si>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</si>
  <si>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</si>
  <si>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</si>
  <si>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</si>
  <si>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</si>
  <si>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</si>
  <si>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</si>
  <si>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</si>
  <si>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</si>
  <si>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</si>
  <si>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</si>
  <si>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</si>
  <si>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</si>
  <si>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</si>
  <si>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</si>
  <si>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</si>
  <si>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</si>
  <si>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</si>
  <si>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</si>
  <si>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</si>
  <si>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</si>
  <si>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</si>
  <si>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</si>
  <si>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</si>
  <si>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</si>
  <si>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</si>
  <si>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</si>
  <si>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</si>
  <si>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</si>
  <si>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</si>
  <si>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</si>
  <si>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</si>
  <si>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</si>
  <si>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</si>
  <si>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</si>
  <si>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</si>
  <si>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</si>
  <si>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</si>
  <si>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</si>
  <si>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</si>
  <si>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</si>
  <si>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</si>
  <si>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</si>
  <si>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</si>
  <si>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</si>
  <si>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</si>
  <si>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</si>
  <si>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</si>
  <si>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</si>
  <si>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</si>
  <si>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</si>
  <si>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</si>
  <si>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</si>
  <si>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</si>
  <si>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</si>
  <si>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</si>
  <si>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</si>
  <si>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</si>
  <si>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</si>
  <si>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</si>
  <si>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</si>
  <si>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</si>
  <si>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</si>
  <si>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</si>
  <si>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</si>
  <si>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</si>
  <si>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</si>
  <si>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</si>
  <si>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</si>
  <si>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</si>
  <si>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</si>
  <si>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</si>
  <si>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</si>
  <si>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</si>
  <si>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</si>
  <si>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</si>
  <si>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</si>
  <si>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</si>
  <si>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</si>
  <si>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</si>
  <si>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</si>
  <si>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</si>
  <si>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</si>
  <si>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</si>
  <si>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</si>
  <si>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</si>
  <si>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</si>
  <si>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</si>
  <si>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</si>
  <si>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</si>
  <si>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</si>
  <si>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</si>
  <si>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</si>
  <si>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</si>
  <si>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</si>
  <si>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</si>
  <si>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</si>
  <si>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</si>
  <si>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</si>
  <si>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</si>
  <si>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</si>
  <si>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</si>
  <si>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</si>
  <si>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</si>
  <si>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</si>
  <si>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</si>
  <si>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</si>
  <si>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</si>
  <si>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</si>
  <si>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</si>
  <si>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</si>
  <si>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</si>
  <si>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</si>
  <si>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</si>
  <si>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</si>
  <si>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</si>
  <si>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</si>
  <si>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</si>
  <si>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</si>
  <si>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</si>
  <si>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</si>
  <si>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</si>
  <si>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</si>
  <si>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</si>
  <si>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</si>
  <si>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</si>
  <si>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</si>
  <si>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</si>
  <si>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</si>
  <si>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</si>
  <si>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</si>
  <si>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</si>
  <si>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</si>
  <si>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</si>
  <si>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</si>
  <si>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</si>
  <si>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</si>
  <si>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</si>
  <si>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</si>
  <si>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</si>
  <si>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</si>
  <si>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</si>
  <si>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</si>
  <si>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</si>
  <si>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</si>
  <si>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</si>
  <si>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</si>
  <si>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</si>
  <si>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</si>
  <si>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</si>
  <si>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</si>
  <si>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</si>
  <si>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</si>
  <si>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</si>
  <si>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</si>
  <si>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</si>
  <si>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</si>
  <si>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</si>
  <si>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</si>
  <si>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</si>
  <si>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</si>
  <si>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</si>
  <si>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</si>
  <si>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</si>
  <si>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</si>
  <si>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</si>
  <si>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</si>
  <si>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</si>
  <si>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</si>
  <si>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</si>
  <si>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</si>
  <si>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</si>
  <si>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</si>
  <si>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</si>
  <si>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</si>
  <si>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</si>
  <si>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</si>
  <si>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</si>
  <si>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</si>
  <si>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</si>
  <si>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</si>
  <si>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</si>
  <si>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</si>
  <si>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</si>
  <si>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</si>
  <si>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</si>
  <si>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</si>
  <si>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</si>
  <si>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</si>
  <si>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</si>
  <si>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</si>
  <si>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</si>
  <si>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</si>
  <si>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</si>
  <si>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</si>
  <si>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</si>
  <si>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</si>
  <si>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</si>
  <si>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</si>
  <si>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</si>
  <si>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</si>
  <si>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</si>
  <si>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</si>
  <si>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</si>
  <si>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</si>
  <si>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</si>
  <si>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</si>
  <si>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</si>
  <si>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</si>
  <si>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</si>
  <si>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</si>
  <si>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</si>
  <si>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</si>
  <si>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</si>
  <si>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</si>
  <si>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</si>
  <si>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</si>
  <si>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</si>
  <si>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</si>
  <si>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</si>
  <si>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</si>
  <si>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</si>
  <si>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</si>
  <si>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</si>
  <si>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</si>
  <si>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</si>
  <si>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</si>
  <si>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</si>
  <si>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</si>
  <si>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</si>
  <si>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</si>
  <si>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</si>
  <si>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</si>
  <si>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</si>
  <si>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</si>
  <si>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</si>
  <si>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</si>
  <si>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</si>
  <si>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</si>
  <si>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</si>
  <si>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</si>
  <si>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</si>
  <si>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</si>
  <si>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</si>
  <si>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</si>
  <si>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</si>
  <si>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</si>
  <si>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</si>
  <si>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</si>
  <si>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</si>
  <si>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</si>
  <si>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</si>
  <si>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</si>
  <si>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</si>
  <si>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</si>
  <si>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</si>
  <si>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</si>
  <si>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</si>
  <si>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</si>
  <si>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</si>
  <si>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</si>
  <si>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</si>
  <si>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</si>
  <si>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</si>
  <si>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</si>
  <si>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</si>
  <si>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</si>
  <si>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</si>
  <si>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</si>
  <si>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</si>
  <si>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</si>
  <si>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</si>
  <si>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</si>
  <si>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</si>
  <si>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</si>
  <si>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</si>
  <si>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</si>
  <si>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</si>
  <si>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</si>
  <si>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</si>
  <si>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</si>
  <si>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</si>
  <si>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</si>
  <si>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</si>
  <si>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</si>
  <si>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</si>
  <si>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</si>
  <si>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</si>
  <si>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</si>
  <si>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</si>
  <si>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</si>
  <si>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</si>
  <si>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</si>
  <si>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</si>
  <si>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</si>
  <si>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</si>
  <si>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</si>
  <si>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</si>
  <si>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</si>
  <si>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</si>
  <si>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</si>
  <si>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</si>
  <si>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</si>
  <si>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</si>
  <si>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</si>
  <si>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</si>
  <si>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</si>
  <si>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</si>
  <si>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</si>
  <si>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</si>
  <si>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</si>
  <si>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</si>
  <si>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</si>
  <si>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</si>
  <si>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</si>
  <si>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</si>
  <si>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</si>
  <si>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</si>
  <si>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</si>
  <si>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</si>
  <si>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</si>
  <si>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</si>
  <si>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</si>
  <si>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</si>
  <si>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</si>
  <si>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</si>
  <si>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</si>
  <si>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</si>
  <si>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</si>
  <si>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</si>
  <si>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</si>
  <si>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</si>
  <si>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</si>
  <si>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</si>
  <si>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</si>
  <si>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</si>
  <si>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</si>
  <si>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</si>
  <si>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</si>
  <si>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</si>
  <si>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</si>
  <si>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</si>
  <si>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</si>
  <si>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</si>
  <si>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</si>
  <si>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</si>
  <si>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</si>
  <si>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</si>
  <si>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</si>
  <si>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</si>
  <si>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</si>
  <si>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</si>
  <si>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</si>
  <si>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</si>
  <si>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</si>
  <si>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</si>
  <si>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</si>
  <si>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</si>
  <si>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</si>
  <si>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</si>
  <si>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</si>
  <si>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</si>
  <si>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</si>
  <si>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</si>
  <si>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</si>
  <si>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</si>
  <si>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</si>
  <si>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</si>
  <si>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</si>
  <si>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</si>
  <si>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</si>
  <si>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</si>
  <si>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</si>
  <si>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</si>
  <si>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</si>
  <si>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</si>
  <si>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</si>
  <si>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</si>
  <si>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</si>
  <si>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</si>
  <si>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</si>
  <si>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</si>
  <si>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</si>
  <si>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</si>
  <si>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</si>
  <si>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</si>
  <si>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</si>
  <si>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</si>
  <si>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</si>
  <si>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</si>
  <si>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</si>
  <si>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</si>
  <si>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</si>
  <si>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</si>
  <si>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</si>
  <si>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</si>
  <si>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</si>
  <si>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</si>
  <si>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</si>
  <si>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</si>
  <si>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</si>
  <si>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</si>
  <si>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</si>
  <si>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</si>
  <si>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</si>
  <si>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</si>
  <si>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</si>
  <si>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</si>
  <si>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</si>
  <si>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</si>
  <si>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</si>
  <si>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</si>
  <si>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</si>
  <si>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</si>
  <si>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</si>
  <si>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</si>
  <si>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</si>
  <si>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</si>
  <si>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</si>
  <si>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</si>
  <si>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</si>
  <si>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</si>
  <si>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</si>
  <si>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</si>
  <si>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</si>
  <si>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</si>
  <si>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</si>
  <si>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</si>
  <si>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</si>
  <si>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</si>
  <si>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</si>
  <si>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</si>
  <si>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</si>
  <si>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</si>
  <si>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</si>
  <si>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</si>
  <si>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</si>
  <si>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</si>
  <si>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</si>
  <si>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</si>
  <si>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</si>
  <si>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</si>
  <si>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</si>
  <si>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</si>
  <si>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</si>
  <si>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</si>
  <si>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</si>
  <si>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</si>
  <si>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</si>
  <si>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</si>
  <si>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</si>
  <si>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</si>
  <si>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</si>
  <si>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</si>
  <si>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</si>
  <si>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</si>
  <si>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</si>
  <si>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</si>
  <si>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</si>
  <si>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</si>
  <si>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</si>
  <si>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</si>
  <si>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</si>
  <si>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</si>
  <si>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</si>
  <si>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</si>
  <si>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</si>
  <si>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</si>
  <si>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</si>
  <si>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</si>
  <si>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</si>
  <si>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</si>
  <si>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</si>
  <si>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</si>
  <si>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</si>
  <si>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</si>
  <si>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</si>
  <si>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</si>
  <si>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</si>
  <si>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</si>
  <si>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</si>
  <si>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</si>
  <si>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</si>
  <si>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</si>
  <si>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</si>
  <si>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</si>
  <si>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</si>
  <si>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</si>
  <si>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</si>
  <si>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</si>
  <si>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</si>
  <si>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</si>
  <si>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</si>
  <si>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</si>
  <si>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</si>
  <si>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</si>
  <si>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</si>
  <si>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</si>
  <si>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</si>
  <si>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</si>
  <si>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</si>
  <si>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</si>
  <si>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</si>
  <si>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</si>
  <si>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</si>
  <si>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</si>
  <si>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</si>
  <si>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</si>
  <si>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</si>
  <si>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</si>
  <si>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</si>
  <si>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</si>
  <si>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</si>
  <si>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</si>
  <si>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</si>
  <si>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</si>
  <si>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</si>
  <si>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</si>
  <si>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</si>
  <si>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</si>
  <si>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</si>
  <si>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</si>
  <si>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</si>
  <si>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</si>
  <si>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</si>
  <si>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</si>
  <si>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</si>
  <si>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</si>
  <si>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</si>
  <si>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</si>
  <si>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</si>
  <si>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</si>
  <si>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</si>
  <si>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</si>
  <si>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</si>
  <si>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</si>
  <si>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</si>
  <si>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</si>
  <si>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</si>
  <si>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</si>
  <si>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</si>
  <si>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</si>
  <si>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</si>
  <si>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</si>
  <si>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</si>
  <si>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</si>
  <si>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</si>
  <si>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</si>
  <si>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</si>
  <si>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</si>
  <si>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</si>
  <si>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</si>
  <si>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</si>
  <si>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</si>
  <si>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</si>
  <si>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</si>
  <si>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</si>
  <si>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</si>
  <si>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</si>
  <si>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</si>
  <si>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</si>
  <si>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</si>
  <si>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</si>
  <si>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</si>
  <si>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</si>
  <si>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</si>
  <si>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</si>
  <si>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</si>
  <si>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</si>
  <si>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</si>
  <si>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</si>
  <si>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</si>
  <si>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</si>
  <si>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</si>
  <si>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</si>
  <si>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</si>
  <si>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</si>
  <si>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</si>
  <si>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</si>
  <si>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</si>
  <si>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</si>
  <si>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</si>
  <si>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</si>
  <si>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</si>
  <si>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</si>
  <si>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</si>
  <si>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</si>
  <si>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</si>
  <si>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</si>
  <si>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</si>
  <si>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</si>
  <si>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</si>
  <si>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</si>
  <si>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</si>
  <si>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</si>
  <si>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</si>
  <si>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</si>
  <si>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</si>
  <si>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</si>
  <si>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</si>
  <si>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</si>
  <si>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</si>
  <si>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</si>
  <si>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</si>
  <si>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</si>
  <si>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</si>
  <si>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</si>
  <si>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</si>
  <si>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</si>
  <si>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</si>
  <si>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</si>
  <si>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</si>
  <si>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</si>
  <si>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</si>
  <si>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</si>
  <si>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</si>
  <si>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</si>
  <si>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</si>
  <si>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</si>
  <si>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</si>
  <si>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</si>
  <si>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</si>
  <si>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</si>
  <si>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</si>
  <si>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</si>
  <si>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</si>
  <si>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</si>
  <si>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</si>
  <si>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</si>
  <si>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</si>
  <si>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</si>
  <si>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</si>
  <si>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</si>
  <si>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</si>
  <si>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</si>
  <si>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</si>
  <si>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</si>
  <si>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</si>
  <si>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</si>
  <si>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</si>
  <si>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</si>
  <si>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</si>
  <si>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</si>
  <si>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</si>
  <si>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</si>
  <si>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</si>
  <si>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</si>
  <si>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</si>
  <si>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</si>
  <si>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</si>
  <si>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</si>
  <si>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</si>
  <si>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</si>
  <si>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</si>
  <si>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</si>
  <si>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</si>
  <si>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</si>
  <si>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</si>
  <si>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</si>
  <si>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</si>
  <si>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</si>
  <si>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</si>
  <si>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</si>
  <si>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</si>
  <si>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</si>
  <si>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</si>
  <si>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</si>
  <si>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</si>
  <si>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</si>
  <si>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</si>
  <si>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</si>
  <si>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</si>
  <si>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</si>
  <si>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</si>
  <si>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</si>
  <si>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</si>
  <si>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</si>
  <si>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</si>
  <si>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</si>
  <si>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</si>
  <si>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</si>
  <si>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</si>
  <si>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</si>
  <si>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</si>
  <si>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</si>
  <si>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</si>
  <si>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</si>
  <si>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</si>
  <si>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</si>
  <si>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</si>
  <si>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</si>
  <si>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</si>
  <si>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</si>
  <si>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</si>
  <si>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</si>
  <si>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</si>
  <si>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</si>
  <si>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</si>
  <si>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</si>
  <si>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</si>
  <si>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</si>
  <si>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</si>
  <si>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</si>
  <si>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</si>
  <si>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</si>
  <si>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</si>
  <si>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</si>
  <si>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</si>
  <si>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</si>
  <si>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</si>
  <si>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</si>
  <si>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</si>
  <si>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</si>
  <si>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</si>
  <si>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</si>
  <si>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</si>
  <si>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</si>
  <si>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</si>
  <si>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</si>
  <si>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</si>
  <si>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</si>
  <si>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</si>
  <si>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</si>
  <si>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</si>
  <si>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</si>
  <si>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</si>
  <si>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</si>
  <si>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</si>
  <si>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</si>
  <si>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</si>
  <si>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</si>
  <si>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</si>
  <si>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</si>
  <si>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</si>
  <si>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</si>
  <si>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</si>
  <si>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</si>
  <si>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</si>
  <si>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</si>
  <si>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</si>
  <si>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</si>
  <si>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</si>
  <si>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</si>
  <si>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</si>
  <si>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</si>
  <si>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</si>
  <si>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</si>
  <si>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</si>
  <si>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</si>
  <si>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</si>
  <si>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</si>
  <si>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</si>
  <si>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</si>
  <si>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</si>
  <si>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</si>
  <si>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</si>
  <si>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</si>
  <si>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</si>
  <si>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</si>
  <si>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</si>
  <si>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</si>
  <si>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</si>
  <si>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</si>
  <si>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</si>
  <si>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</si>
  <si>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</si>
  <si>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</si>
  <si>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</si>
  <si>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</si>
  <si>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</si>
  <si>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</si>
  <si>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</si>
  <si>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</si>
  <si>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</si>
  <si>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</si>
  <si>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</si>
  <si>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</si>
  <si>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</si>
  <si>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</si>
  <si>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</si>
  <si>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</si>
  <si>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</si>
  <si>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</si>
  <si>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</si>
  <si>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</si>
  <si>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</si>
  <si>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</si>
  <si>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</si>
  <si>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</si>
  <si>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</si>
  <si>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</si>
  <si>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</si>
  <si>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</si>
  <si>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</si>
  <si>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</si>
  <si>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</si>
  <si>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</si>
  <si>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</si>
  <si>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</si>
  <si>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</si>
  <si>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</si>
  <si>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</si>
  <si>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</si>
  <si>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</si>
  <si>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</si>
  <si>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</si>
  <si>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</si>
  <si>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</si>
  <si>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</si>
  <si>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</si>
  <si>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</si>
  <si>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</si>
  <si>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</si>
  <si>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</si>
  <si>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</si>
  <si>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</si>
  <si>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</si>
  <si>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</si>
  <si>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</si>
  <si>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</si>
  <si>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</si>
  <si>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</si>
  <si>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</si>
  <si>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</si>
  <si>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</si>
  <si>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</si>
  <si>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</si>
  <si>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</si>
  <si>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</si>
  <si>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</si>
  <si>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</si>
  <si>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</si>
  <si>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</si>
  <si>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</si>
  <si>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</si>
  <si>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</si>
  <si>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</si>
  <si>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</si>
  <si>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</si>
  <si>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</si>
  <si>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</si>
  <si>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</si>
  <si>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</si>
  <si>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</si>
  <si>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</si>
  <si>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</si>
  <si>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</si>
  <si>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</si>
  <si>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</si>
  <si>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</si>
  <si>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</si>
  <si>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</si>
  <si>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</si>
  <si>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</si>
  <si>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</si>
  <si>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</si>
  <si>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</si>
  <si>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</si>
  <si>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</si>
  <si>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</si>
  <si>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</si>
  <si>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</si>
  <si>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</si>
  <si>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</si>
  <si>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</si>
  <si>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</si>
  <si>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</si>
  <si>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</si>
  <si>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</si>
  <si>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</si>
  <si>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</si>
  <si>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</si>
  <si>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</si>
  <si>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</si>
  <si>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</si>
  <si>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</si>
  <si>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</si>
  <si>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</si>
  <si>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</si>
  <si>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</si>
  <si>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</si>
  <si>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</si>
  <si>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</si>
  <si>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</si>
  <si>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</si>
  <si>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</si>
  <si>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</si>
  <si>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</si>
  <si>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</si>
  <si>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</si>
  <si>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</si>
  <si>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</si>
  <si>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</si>
  <si>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</si>
  <si>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</si>
  <si>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</si>
  <si>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</si>
  <si>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</si>
  <si>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</si>
  <si>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</si>
  <si>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</si>
  <si>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</si>
  <si>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</si>
  <si>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</si>
  <si>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</si>
  <si>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</si>
  <si>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</si>
  <si>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</si>
  <si>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</si>
  <si>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</si>
  <si>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</si>
  <si>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</si>
  <si>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</si>
  <si>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</si>
  <si>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</si>
  <si>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</si>
  <si>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</si>
  <si>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</si>
  <si>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</si>
  <si>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</si>
  <si>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</si>
  <si>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</si>
  <si>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</si>
  <si>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</si>
  <si>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</si>
  <si>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</si>
  <si>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</si>
  <si>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</si>
  <si>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</si>
  <si>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</si>
  <si>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</si>
  <si>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</si>
  <si>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</si>
  <si>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</si>
  <si>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</si>
  <si>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</si>
  <si>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</si>
  <si>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</si>
  <si>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</si>
  <si>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</si>
  <si>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</si>
  <si>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</si>
  <si>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</si>
  <si>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</si>
  <si>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</si>
  <si>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</si>
  <si>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</si>
  <si>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</si>
  <si>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</si>
  <si>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</si>
  <si>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</si>
  <si>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</si>
  <si>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</si>
  <si>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</si>
  <si>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</si>
  <si>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</si>
  <si>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</si>
  <si>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</si>
  <si>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</si>
  <si>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</si>
  <si>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</si>
  <si>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</si>
  <si>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</si>
  <si>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</si>
  <si>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</si>
  <si>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</si>
  <si>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</si>
  <si>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</si>
  <si>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</si>
  <si>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</si>
  <si>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</si>
  <si>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</si>
  <si>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</si>
  <si>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</si>
  <si>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</si>
  <si>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</si>
  <si>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</si>
  <si>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</si>
  <si>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</si>
  <si>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</si>
  <si>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</si>
  <si>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</si>
  <si>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</si>
  <si>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</si>
  <si>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</si>
  <si>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</si>
  <si>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</si>
  <si>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</si>
  <si>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</si>
  <si>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</si>
  <si>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</si>
  <si>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</si>
  <si>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</si>
  <si>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</si>
  <si>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</si>
  <si>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</si>
  <si>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</si>
  <si>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</si>
  <si>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</si>
  <si>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</si>
  <si>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</si>
  <si>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</si>
  <si>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</si>
  <si>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</si>
  <si>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</si>
  <si>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</si>
  <si>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</si>
  <si>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</si>
  <si>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</si>
  <si>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</si>
  <si>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</si>
  <si>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</si>
  <si>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</si>
  <si>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</si>
  <si>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</si>
  <si>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</si>
  <si>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</si>
  <si>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</si>
  <si>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</si>
  <si>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</si>
  <si>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</si>
  <si>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</si>
  <si>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</si>
  <si>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</si>
  <si>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</si>
  <si>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</si>
  <si>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</si>
  <si>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</si>
  <si>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</si>
  <si>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</si>
  <si>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</si>
  <si>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</si>
  <si>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</si>
  <si>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</si>
  <si>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</si>
  <si>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</si>
  <si>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</si>
  <si>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</si>
  <si>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</si>
  <si>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</si>
  <si>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</si>
  <si>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</si>
  <si>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</si>
  <si>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</si>
  <si>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</si>
  <si>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</si>
  <si>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</si>
  <si>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</si>
  <si>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</si>
  <si>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</si>
  <si>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</si>
  <si>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</si>
  <si>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</si>
  <si>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</si>
  <si>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</si>
  <si>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</si>
  <si>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</si>
  <si>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</si>
  <si>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</si>
  <si>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</si>
  <si>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</si>
  <si>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</si>
  <si>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</si>
  <si>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</si>
  <si>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</si>
  <si>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</si>
  <si>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</si>
  <si>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</si>
  <si>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</si>
  <si>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</si>
  <si>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</si>
  <si>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</si>
  <si>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</si>
  <si>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</si>
  <si>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</si>
  <si>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</si>
  <si>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</si>
  <si>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</si>
  <si>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</si>
  <si>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</si>
  <si>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</si>
  <si>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</si>
  <si>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</si>
  <si>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</si>
  <si>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</si>
  <si>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</si>
  <si>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</si>
  <si>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</si>
  <si>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</si>
  <si>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</si>
  <si>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</si>
  <si>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</si>
  <si>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</si>
  <si>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</si>
  <si>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</si>
  <si>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</si>
  <si>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</si>
  <si>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</si>
  <si>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</si>
  <si>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</si>
  <si>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</si>
  <si>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</si>
  <si>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</si>
  <si>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</si>
  <si>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</si>
  <si>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</si>
  <si>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</si>
  <si>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</si>
  <si>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</si>
  <si>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</si>
  <si>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</si>
  <si>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</si>
  <si>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</si>
  <si>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</si>
  <si>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</si>
  <si>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</si>
  <si>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</si>
  <si>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</si>
  <si>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</si>
  <si>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</si>
  <si>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</si>
  <si>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</si>
  <si>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</si>
  <si>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</si>
  <si>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</si>
  <si>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</si>
  <si>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</si>
  <si>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</si>
  <si>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</si>
  <si>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</si>
  <si>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</si>
  <si>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</si>
  <si>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</si>
  <si>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</si>
  <si>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</si>
  <si>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</si>
  <si>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</si>
  <si>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</si>
  <si>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</si>
  <si>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</si>
  <si>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</si>
  <si>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</si>
  <si>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</si>
  <si>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</si>
  <si>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</si>
  <si>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</si>
  <si>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</si>
  <si>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</si>
  <si>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</si>
  <si>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</si>
  <si>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</si>
  <si>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</si>
  <si>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</si>
  <si>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</si>
  <si>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</si>
  <si>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</si>
  <si>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</si>
  <si>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</si>
  <si>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</si>
  <si>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</si>
  <si>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</si>
  <si>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</si>
  <si>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</si>
  <si>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</si>
  <si>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</si>
  <si>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</si>
  <si>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</si>
  <si>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</si>
  <si>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</si>
  <si>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</si>
  <si>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</si>
  <si>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</si>
  <si>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</si>
  <si>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</si>
  <si>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</si>
  <si>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</si>
  <si>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</si>
  <si>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</si>
  <si>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</si>
  <si>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</si>
  <si>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</si>
  <si>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</si>
  <si>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</si>
  <si>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</si>
  <si>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</si>
  <si>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</si>
  <si>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</si>
  <si>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</si>
  <si>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</si>
  <si>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</si>
  <si>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</si>
  <si>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</si>
  <si>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</si>
  <si>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</si>
  <si>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</si>
  <si>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</si>
  <si>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</si>
  <si>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</si>
  <si>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</si>
  <si>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</si>
  <si>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</si>
  <si>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</si>
  <si>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</si>
  <si>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</si>
  <si>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</si>
  <si>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</si>
  <si>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</si>
  <si>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</si>
  <si>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</si>
  <si>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</si>
  <si>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</si>
  <si>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</si>
  <si>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</si>
  <si>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</si>
  <si>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</si>
  <si>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</si>
  <si>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</si>
  <si>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</si>
  <si>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</si>
  <si>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</si>
  <si>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</si>
  <si>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</si>
  <si>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</si>
  <si>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</si>
  <si>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</si>
  <si>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</si>
  <si>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</si>
  <si>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</si>
  <si>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</si>
  <si>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</si>
  <si>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</si>
  <si>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</si>
  <si>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</si>
  <si>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</si>
  <si>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</si>
  <si>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</si>
  <si>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</si>
  <si>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</si>
  <si>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</si>
  <si>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</si>
  <si>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</si>
  <si>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</si>
  <si>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</si>
  <si>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</si>
  <si>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</si>
  <si>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</si>
  <si>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</si>
  <si>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</si>
  <si>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</si>
  <si>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</si>
  <si>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</si>
  <si>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</si>
  <si>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</si>
  <si>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</si>
  <si>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</si>
  <si>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</si>
  <si>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</si>
  <si>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</si>
  <si>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</si>
  <si>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</si>
  <si>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</si>
  <si>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</si>
  <si>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</si>
  <si>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</si>
  <si>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</si>
  <si>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</si>
  <si>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</si>
  <si>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</si>
  <si>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</si>
  <si>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</si>
  <si>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</si>
  <si>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</si>
  <si>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</si>
  <si>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</si>
  <si>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</si>
  <si>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</si>
  <si>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</si>
  <si>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</si>
  <si>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</si>
  <si>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</si>
  <si>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</si>
  <si>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</si>
  <si>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</si>
  <si>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</si>
  <si>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</si>
  <si>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</si>
  <si>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</si>
  <si>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</si>
  <si>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</si>
  <si>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</si>
  <si>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</si>
  <si>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</si>
  <si>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</si>
  <si>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</si>
  <si>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</si>
  <si>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</si>
  <si>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</si>
  <si>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</si>
  <si>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</si>
  <si>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</si>
  <si>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</si>
  <si>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</si>
  <si>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</si>
  <si>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</si>
  <si>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</si>
  <si>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</si>
  <si>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</si>
  <si>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</si>
  <si>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</si>
  <si>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</si>
  <si>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</si>
  <si>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</si>
  <si>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</si>
  <si>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</si>
  <si>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</si>
  <si>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</si>
  <si>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</si>
  <si>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</si>
  <si>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</si>
  <si>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</si>
  <si>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</si>
  <si>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</si>
  <si>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</si>
  <si>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</si>
  <si>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</si>
  <si>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</si>
  <si>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</si>
  <si>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</si>
  <si>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</si>
  <si>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</si>
  <si>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</si>
  <si>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</si>
  <si>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</si>
  <si>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</si>
  <si>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</si>
  <si>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</si>
  <si>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</si>
  <si>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</si>
  <si>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</si>
  <si>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</si>
  <si>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</si>
  <si>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</si>
  <si>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</si>
  <si>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</si>
  <si>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</si>
  <si>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</si>
  <si>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</si>
  <si>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</si>
  <si>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</si>
  <si>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</si>
  <si>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</si>
  <si>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</si>
  <si>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</si>
  <si>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</si>
  <si>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</si>
  <si>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</si>
  <si>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</si>
  <si>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</si>
  <si>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</si>
  <si>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</si>
  <si>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</si>
  <si>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</si>
  <si>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</si>
  <si>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</si>
  <si>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</si>
  <si>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</si>
  <si>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</si>
  <si>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</si>
  <si>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</si>
  <si>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</si>
  <si>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</si>
  <si>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</si>
  <si>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</si>
  <si>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</si>
  <si>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</si>
  <si>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</si>
  <si>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</si>
  <si>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</si>
  <si>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</si>
  <si>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</si>
  <si>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</si>
  <si>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</si>
  <si>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</si>
  <si>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</si>
  <si>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</si>
  <si>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</si>
  <si>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</si>
  <si>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</si>
  <si>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</si>
  <si>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</si>
  <si>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</si>
  <si>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</si>
  <si>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</si>
  <si>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</si>
  <si>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</si>
  <si>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</si>
  <si>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</si>
  <si>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</si>
  <si>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</si>
  <si>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</si>
  <si>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</si>
  <si>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</si>
  <si>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</si>
  <si>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</si>
  <si>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</si>
  <si>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</si>
  <si>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</si>
  <si>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</si>
  <si>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</si>
  <si>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</si>
  <si>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</si>
  <si>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</si>
  <si>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</si>
  <si>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</si>
  <si>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</si>
  <si>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</si>
  <si>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</si>
  <si>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</si>
  <si>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</si>
  <si>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</si>
  <si>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</si>
  <si>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</si>
  <si>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</si>
  <si>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</si>
  <si>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</si>
  <si>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</si>
  <si>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</si>
  <si>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</si>
  <si>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</si>
  <si>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</si>
  <si>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</si>
  <si>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</si>
  <si>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</si>
  <si>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</si>
  <si>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</si>
  <si>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</si>
  <si>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</si>
  <si>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</si>
  <si>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</si>
  <si>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</si>
  <si>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</si>
  <si>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</si>
  <si>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</si>
  <si>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</si>
  <si>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</si>
  <si>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</si>
  <si>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</si>
  <si>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</si>
  <si>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</si>
  <si>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</si>
  <si>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</si>
  <si>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</si>
  <si>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</si>
  <si>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</si>
  <si>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</si>
  <si>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</si>
  <si>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</si>
  <si>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</si>
  <si>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</si>
  <si>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</si>
  <si>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</si>
  <si>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</si>
  <si>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</si>
  <si>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</si>
  <si>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</si>
  <si>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</si>
  <si>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</si>
  <si>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</si>
  <si>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</si>
  <si>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</si>
  <si>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</si>
  <si>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</si>
  <si>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</si>
  <si>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</si>
  <si>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</si>
  <si>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</si>
  <si>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</si>
  <si>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</si>
  <si>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</si>
  <si>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</si>
  <si>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</si>
  <si>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</si>
  <si>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</si>
  <si>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</si>
  <si>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</si>
  <si>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</si>
  <si>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</si>
  <si>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</si>
  <si>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</si>
  <si>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</si>
  <si>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</si>
  <si>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</si>
  <si>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</si>
  <si>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</si>
  <si>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</si>
  <si>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</si>
  <si>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</si>
  <si>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</si>
  <si>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</si>
  <si>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</si>
  <si>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</si>
  <si>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</si>
  <si>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</si>
  <si>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</si>
  <si>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</si>
  <si>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</si>
  <si>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</si>
  <si>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</si>
  <si>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</si>
  <si>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</si>
  <si>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</si>
  <si>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</si>
  <si>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</si>
  <si>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</si>
  <si>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</si>
  <si>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</si>
  <si>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</si>
  <si>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</si>
  <si>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</si>
  <si>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</si>
  <si>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</si>
  <si>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</si>
  <si>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</si>
  <si>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</si>
  <si>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</si>
  <si>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</si>
  <si>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</si>
  <si>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</si>
  <si>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</si>
  <si>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</si>
  <si>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</si>
  <si>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</si>
  <si>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</si>
  <si>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</si>
  <si>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</si>
  <si>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</si>
  <si>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</si>
  <si>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</si>
  <si>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</si>
  <si>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</si>
  <si>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</si>
  <si>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</si>
  <si>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</si>
  <si>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</si>
  <si>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</si>
  <si>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</si>
  <si>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</si>
  <si>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</si>
  <si>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</si>
  <si>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</si>
  <si>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</si>
  <si>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</si>
  <si>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</si>
  <si>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</si>
  <si>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</si>
  <si>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</si>
  <si>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</si>
  <si>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</si>
  <si>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</si>
  <si>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</si>
  <si>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</si>
  <si>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</si>
  <si>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</si>
  <si>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</si>
  <si>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</si>
  <si>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</si>
  <si>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</si>
  <si>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</si>
  <si>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</si>
  <si>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</si>
  <si>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</si>
  <si>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</si>
  <si>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</si>
  <si>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</si>
  <si>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</si>
  <si>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</si>
  <si>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</si>
  <si>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</si>
  <si>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</si>
  <si>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</si>
  <si>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</si>
  <si>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</si>
  <si>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</si>
  <si>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</si>
  <si>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</si>
  <si>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</si>
  <si>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</si>
  <si>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</si>
  <si>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</si>
  <si>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</si>
  <si>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</si>
  <si>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</si>
  <si>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</si>
  <si>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</si>
  <si>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</si>
  <si>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</si>
  <si>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</si>
  <si>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</si>
  <si>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</si>
  <si>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</si>
  <si>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</si>
  <si>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</si>
  <si>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</si>
  <si>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</si>
  <si>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</si>
  <si>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</si>
  <si>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</si>
  <si>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</si>
  <si>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</si>
  <si>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</si>
  <si>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</si>
  <si>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</si>
  <si>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</si>
  <si>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</si>
  <si>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</si>
  <si>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</si>
  <si>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</si>
  <si>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</si>
  <si>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</si>
  <si>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</si>
  <si>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</si>
  <si>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</si>
  <si>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</si>
  <si>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</si>
  <si>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</si>
  <si>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</si>
  <si>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</si>
  <si>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</si>
  <si>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</si>
  <si>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</si>
  <si>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</si>
  <si>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</si>
  <si>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</si>
  <si>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</si>
  <si>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</si>
  <si>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</si>
  <si>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</si>
  <si>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</si>
  <si>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</si>
  <si>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</si>
  <si>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</si>
  <si>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</si>
  <si>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</si>
  <si>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</si>
  <si>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</si>
  <si>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</si>
  <si>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</si>
  <si>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</si>
  <si>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</si>
  <si>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</si>
  <si>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</si>
  <si>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</si>
  <si>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</si>
  <si>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</si>
  <si>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</si>
  <si>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</si>
  <si>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</si>
  <si>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</si>
  <si>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</si>
  <si>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</si>
  <si>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</si>
  <si>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</si>
  <si>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</si>
  <si>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</si>
  <si>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</si>
  <si>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</si>
  <si>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</si>
  <si>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</si>
  <si>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</si>
  <si>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</si>
  <si>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</si>
  <si>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</si>
  <si>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</si>
  <si>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</si>
  <si>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</si>
  <si>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</si>
  <si>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</si>
  <si>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</si>
  <si>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</si>
  <si>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</si>
  <si>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</si>
  <si>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</si>
  <si>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</si>
  <si>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</si>
  <si>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</si>
  <si>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</si>
  <si>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</si>
  <si>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</si>
  <si>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</si>
  <si>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</si>
  <si>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</si>
  <si>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</si>
  <si>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</si>
  <si>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</si>
  <si>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</si>
  <si>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</si>
  <si>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</si>
  <si>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</si>
  <si>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</si>
  <si>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</si>
  <si>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</si>
  <si>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</si>
  <si>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</si>
  <si>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</si>
  <si>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</si>
  <si>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</si>
  <si>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</si>
  <si>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</si>
  <si>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</si>
  <si>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</si>
  <si>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</si>
  <si>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</si>
  <si>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</si>
  <si>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</si>
  <si>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</si>
  <si>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</si>
  <si>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</si>
  <si>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</si>
  <si>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</si>
  <si>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</si>
  <si>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</si>
  <si>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</si>
  <si>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</si>
  <si>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</si>
  <si>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</si>
  <si>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</si>
  <si>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</si>
  <si>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</si>
  <si>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</si>
  <si>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</si>
  <si>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</si>
  <si>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</si>
  <si>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</si>
  <si>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</si>
  <si>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</si>
  <si>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</si>
  <si>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</si>
  <si>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</si>
  <si>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</si>
  <si>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</si>
  <si>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</si>
  <si>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</si>
  <si>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</si>
  <si>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</si>
  <si>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</si>
  <si>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</si>
  <si>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</si>
  <si>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</si>
  <si>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</si>
  <si>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</si>
  <si>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</si>
  <si>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</si>
  <si>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</si>
  <si>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</si>
  <si>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</si>
  <si>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</si>
  <si>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</si>
  <si>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</si>
  <si>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</si>
  <si>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</si>
  <si>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</si>
  <si>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</si>
  <si>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</si>
  <si>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</si>
  <si>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</si>
  <si>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</si>
  <si>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</si>
  <si>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</si>
  <si>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</si>
  <si>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</si>
  <si>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</si>
  <si>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</si>
  <si>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</si>
  <si>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</si>
  <si>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</si>
  <si>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</si>
  <si>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</si>
  <si>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</si>
  <si>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</si>
  <si>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</si>
  <si>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</si>
  <si>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</si>
  <si>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</si>
  <si>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</si>
  <si>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</si>
  <si>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</si>
  <si>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</si>
  <si>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</si>
  <si>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</si>
  <si>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</si>
  <si>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</si>
  <si>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</si>
  <si>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</si>
  <si>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</si>
  <si>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</si>
  <si>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</si>
  <si>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</si>
  <si>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</si>
  <si>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</si>
  <si>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</si>
  <si>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</si>
  <si>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</si>
  <si>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</si>
  <si>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</si>
  <si>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</si>
  <si>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</si>
  <si>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</si>
  <si>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</si>
  <si>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</si>
  <si>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</si>
  <si>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</si>
  <si>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</si>
  <si>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</si>
  <si>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</si>
  <si>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</si>
  <si>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</si>
  <si>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</si>
  <si>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</si>
  <si>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</si>
  <si>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</si>
  <si>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</si>
  <si>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</si>
  <si>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</si>
  <si>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</si>
  <si>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</si>
  <si>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</si>
  <si>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</si>
  <si>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</si>
  <si>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</si>
  <si>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</si>
  <si>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</si>
  <si>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</si>
  <si>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</si>
  <si>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</si>
  <si>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</si>
  <si>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</si>
  <si>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</si>
  <si>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</si>
  <si>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</si>
  <si>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</si>
  <si>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</si>
  <si>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</si>
  <si>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</si>
  <si>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</si>
  <si>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</si>
  <si>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</si>
  <si>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</si>
  <si>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</si>
  <si>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</si>
  <si>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</si>
  <si>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</si>
  <si>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</si>
  <si>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</si>
  <si>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</si>
  <si>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</si>
  <si>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</si>
  <si>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</si>
  <si>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</si>
  <si>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</si>
  <si>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</si>
  <si>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</si>
  <si>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</si>
  <si>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</si>
  <si>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</si>
  <si>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</si>
  <si>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</si>
  <si>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</si>
  <si>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</si>
  <si>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</si>
  <si>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</si>
  <si>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</si>
  <si>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</si>
  <si>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</si>
  <si>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</si>
  <si>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</si>
  <si>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</si>
  <si>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</si>
  <si>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</si>
  <si>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</si>
  <si>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</si>
  <si>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</si>
  <si>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</si>
  <si>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</si>
  <si>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</si>
  <si>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</si>
  <si>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</si>
  <si>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</si>
  <si>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</si>
  <si>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</si>
  <si>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</si>
  <si>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</si>
  <si>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</si>
  <si>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</si>
  <si>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</si>
  <si>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</si>
  <si>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</si>
  <si>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</si>
  <si>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</si>
  <si>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</si>
  <si>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</si>
  <si>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</si>
  <si>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</si>
  <si>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</si>
  <si>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</si>
  <si>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</si>
  <si>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</si>
  <si>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</si>
  <si>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</si>
  <si>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</si>
  <si>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</si>
  <si>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</si>
  <si>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</si>
  <si>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</si>
  <si>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</si>
  <si>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</si>
  <si>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</si>
  <si>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</si>
  <si>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</si>
  <si>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</si>
  <si>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</si>
  <si>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</si>
  <si>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</si>
  <si>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</si>
  <si>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</si>
  <si>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</si>
  <si>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</si>
  <si>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</si>
  <si>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</si>
  <si>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</si>
  <si>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</si>
  <si>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</si>
  <si>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</si>
  <si>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</si>
  <si>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</si>
  <si>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</si>
  <si>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</si>
  <si>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</si>
  <si>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</si>
  <si>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</si>
  <si>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</si>
  <si>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</si>
  <si>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</si>
  <si>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</si>
  <si>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</si>
  <si>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</si>
  <si>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</si>
  <si>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</si>
  <si>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</si>
  <si>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</si>
  <si>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</si>
  <si>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</si>
  <si>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</si>
  <si>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</si>
  <si>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</si>
  <si>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</si>
  <si>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</si>
  <si>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</si>
  <si>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</si>
  <si>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</si>
  <si>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</si>
  <si>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</si>
  <si>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</si>
  <si>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</si>
  <si>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</si>
  <si>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</si>
  <si>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</si>
  <si>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</si>
  <si>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</si>
  <si>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</si>
  <si>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</si>
  <si>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</si>
  <si>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</si>
  <si>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</si>
  <si>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</si>
  <si>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</si>
  <si>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</si>
  <si>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</si>
  <si>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</si>
  <si>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</si>
  <si>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</si>
  <si>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</si>
  <si>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</si>
  <si>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</si>
  <si>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</si>
  <si>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</si>
  <si>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</si>
  <si>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</si>
  <si>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</si>
  <si>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</si>
  <si>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</si>
  <si>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</si>
  <si>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</si>
  <si>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</si>
  <si>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</si>
  <si>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</si>
  <si>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</si>
  <si>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</si>
  <si>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</si>
  <si>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</si>
  <si>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</si>
  <si>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</si>
  <si>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</si>
  <si>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</si>
  <si>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</si>
  <si>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</si>
  <si>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</si>
  <si>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</si>
  <si>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</si>
  <si>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</si>
  <si>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</si>
  <si>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</si>
  <si>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</si>
  <si>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</si>
  <si>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</si>
  <si>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</si>
  <si>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</si>
  <si>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</si>
  <si>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</si>
  <si>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</si>
  <si>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</si>
  <si>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</si>
  <si>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</si>
  <si>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</si>
  <si>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</si>
  <si>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</si>
  <si>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</si>
  <si>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</si>
  <si>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</si>
  <si>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</si>
  <si>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</si>
  <si>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</si>
  <si>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</si>
  <si>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</si>
  <si>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</si>
  <si>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</si>
  <si>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</si>
  <si>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</si>
  <si>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</si>
  <si>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</si>
  <si>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</si>
  <si>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</si>
  <si>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</si>
  <si>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</si>
  <si>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</si>
  <si>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</si>
  <si>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</si>
  <si>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</si>
  <si>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</si>
  <si>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</si>
  <si>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</si>
  <si>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</si>
  <si>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</si>
  <si>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</si>
  <si>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</si>
  <si>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</si>
  <si>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</si>
  <si>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</si>
  <si>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</si>
  <si>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</si>
  <si>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</si>
  <si>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</si>
  <si>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</si>
  <si>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</si>
  <si>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</si>
  <si>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</si>
  <si>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</si>
  <si>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</si>
  <si>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</si>
  <si>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</si>
  <si>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</si>
  <si>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</si>
  <si>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</si>
  <si>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</si>
  <si>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</si>
  <si>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</si>
  <si>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</si>
  <si>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</si>
  <si>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</si>
  <si>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</si>
  <si>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</si>
  <si>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</si>
  <si>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</si>
  <si>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</si>
  <si>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</si>
  <si>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</si>
  <si>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</si>
  <si>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</si>
  <si>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</si>
  <si>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</si>
  <si>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</si>
  <si>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</si>
  <si>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</si>
  <si>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</si>
  <si>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</si>
  <si>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</si>
  <si>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</si>
  <si>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</si>
  <si>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</si>
  <si>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</si>
  <si>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</si>
  <si>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</si>
  <si>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</si>
  <si>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</si>
  <si>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</si>
  <si>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</si>
  <si>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</si>
  <si>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</si>
  <si>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</si>
  <si>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</si>
  <si>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</si>
  <si>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</si>
  <si>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</si>
  <si>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</si>
  <si>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</si>
  <si>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</si>
  <si>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</si>
  <si>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</si>
  <si>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</si>
  <si>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</si>
  <si>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</si>
  <si>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</si>
  <si>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</si>
  <si>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</si>
  <si>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</si>
  <si>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</si>
  <si>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</si>
  <si>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</si>
  <si>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</si>
  <si>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</si>
  <si>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</si>
  <si>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</si>
  <si>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</si>
  <si>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</si>
  <si>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</si>
  <si>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</si>
  <si>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</si>
  <si>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</si>
  <si>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</si>
  <si>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</si>
  <si>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</si>
  <si>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</si>
  <si>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</si>
  <si>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</si>
  <si>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</si>
  <si>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</si>
  <si>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</si>
  <si>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</si>
  <si>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</si>
  <si>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</si>
  <si>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</si>
  <si>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</si>
  <si>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</si>
  <si>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</si>
  <si>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</si>
  <si>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</si>
  <si>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</si>
  <si>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</si>
  <si>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</si>
  <si>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</si>
  <si>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</si>
  <si>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</si>
  <si>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</si>
  <si>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</si>
  <si>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</si>
  <si>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</si>
  <si>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</si>
  <si>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</si>
  <si>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</si>
  <si>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</si>
  <si>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</si>
  <si>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</si>
  <si>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</si>
  <si>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</si>
  <si>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</si>
  <si>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</si>
  <si>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</si>
  <si>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</si>
  <si>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</si>
  <si>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</si>
  <si>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</si>
  <si>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</si>
  <si>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</si>
  <si>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</si>
  <si>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</si>
  <si>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</si>
  <si>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</si>
  <si>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</si>
  <si>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</si>
  <si>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</si>
  <si>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</si>
  <si>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</si>
  <si>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</si>
  <si>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</si>
  <si>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</si>
  <si>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</si>
  <si>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</si>
  <si>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</si>
  <si>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</si>
  <si>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</si>
  <si>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</si>
  <si>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</si>
  <si>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</si>
  <si>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</si>
  <si>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</si>
  <si>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</si>
  <si>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</si>
  <si>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</si>
  <si>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</si>
  <si>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</si>
  <si>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</si>
  <si>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</si>
  <si>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</si>
  <si>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</si>
  <si>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</si>
  <si>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</si>
  <si>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</si>
  <si>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</si>
  <si>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</si>
  <si>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</si>
  <si>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</si>
  <si>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</si>
  <si>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</si>
  <si>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</si>
  <si>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</si>
  <si>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</si>
  <si>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</si>
  <si>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</si>
  <si>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</si>
  <si>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</si>
  <si>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</si>
  <si>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</si>
  <si>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</si>
  <si>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</si>
  <si>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</si>
  <si>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</si>
  <si>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</si>
  <si>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</si>
  <si>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</si>
  <si>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</si>
  <si>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</si>
  <si>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</si>
  <si>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</si>
  <si>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</si>
  <si>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</si>
  <si>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</si>
  <si>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</si>
  <si>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</si>
  <si>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</si>
  <si>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</si>
  <si>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</si>
  <si>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</si>
  <si>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</si>
  <si>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</si>
  <si>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</si>
  <si>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</si>
  <si>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</si>
  <si>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</si>
  <si>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</si>
  <si>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</si>
  <si>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</si>
  <si>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</si>
  <si>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</si>
  <si>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</si>
  <si>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</si>
  <si>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</si>
  <si>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</si>
  <si>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</si>
  <si>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</si>
  <si>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</si>
  <si>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</si>
  <si>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</si>
  <si>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</si>
  <si>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</si>
  <si>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</si>
  <si>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</si>
  <si>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</si>
  <si>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</si>
  <si>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</si>
  <si>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</si>
  <si>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</si>
  <si>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</si>
  <si>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</si>
  <si>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</si>
  <si>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</si>
  <si>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</si>
  <si>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</si>
  <si>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</si>
  <si>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</si>
  <si>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</si>
  <si>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</si>
  <si>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</si>
  <si>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</si>
  <si>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</si>
  <si>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</si>
  <si>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</si>
  <si>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</si>
  <si>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</si>
  <si>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</si>
  <si>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</si>
  <si>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</si>
  <si>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</si>
  <si>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</si>
  <si>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</si>
  <si>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</si>
  <si>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</si>
  <si>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</si>
  <si>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</si>
  <si>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</si>
  <si>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</si>
  <si>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</si>
  <si>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</si>
  <si>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</si>
  <si>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</si>
  <si>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</si>
  <si>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</si>
  <si>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</si>
  <si>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</si>
  <si>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</si>
  <si>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</si>
  <si>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</si>
  <si>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</si>
  <si>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</si>
  <si>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</si>
  <si>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</si>
  <si>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</si>
  <si>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</si>
  <si>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</si>
  <si>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</si>
  <si>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</si>
  <si>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</si>
  <si>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</si>
  <si>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</si>
  <si>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</si>
  <si>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</si>
  <si>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</si>
  <si>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</si>
  <si>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</si>
  <si>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</si>
  <si>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</si>
  <si>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</si>
  <si>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</si>
  <si>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</si>
  <si>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</si>
  <si>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</si>
  <si>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</si>
  <si>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</si>
  <si>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</si>
  <si>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</si>
  <si>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</si>
  <si>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</si>
  <si>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</si>
  <si>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</si>
  <si>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</si>
  <si>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</si>
  <si>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</si>
  <si>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</si>
  <si>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</si>
  <si>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</si>
  <si>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</si>
  <si>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</si>
  <si>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</si>
  <si>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</si>
  <si>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</si>
  <si>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</si>
  <si>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</si>
  <si>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</si>
  <si>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</si>
  <si>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</si>
  <si>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</si>
  <si>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</si>
  <si>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</si>
  <si>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</si>
  <si>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</si>
  <si>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</si>
  <si>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</si>
  <si>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</si>
  <si>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</si>
  <si>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</si>
  <si>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</si>
  <si>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</si>
  <si>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</si>
  <si>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</si>
  <si>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</si>
  <si>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</si>
  <si>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</si>
  <si>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</si>
  <si>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</si>
  <si>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</si>
  <si>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</si>
  <si>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</si>
  <si>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</si>
  <si>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</si>
  <si>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</si>
  <si>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</si>
  <si>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</si>
  <si>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</si>
  <si>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</si>
  <si>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</si>
  <si>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</si>
  <si>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</si>
  <si>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</si>
  <si>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</si>
  <si>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</si>
  <si>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</si>
  <si>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</si>
  <si>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</si>
  <si>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</si>
  <si>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</si>
  <si>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</si>
  <si>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</si>
  <si>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</si>
  <si>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</si>
  <si>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</si>
  <si>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</si>
  <si>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</si>
  <si>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</si>
  <si>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</si>
  <si>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</si>
  <si>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</si>
  <si>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</si>
  <si>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</si>
  <si>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</si>
  <si>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</si>
  <si>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</si>
  <si>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</si>
  <si>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</si>
  <si>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</si>
  <si>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</si>
  <si>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</si>
  <si>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</si>
  <si>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</si>
  <si>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</si>
  <si>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</si>
  <si>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</si>
  <si>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</si>
  <si>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</si>
  <si>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</si>
  <si>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</si>
  <si>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</si>
  <si>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</si>
  <si>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</si>
  <si>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</si>
  <si>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</si>
  <si>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</si>
  <si>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</si>
  <si>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</si>
  <si>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</si>
  <si>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</si>
  <si>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</si>
  <si>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</si>
  <si>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</si>
  <si>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</si>
  <si>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</si>
  <si>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</si>
  <si>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</si>
  <si>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</si>
  <si>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</si>
  <si>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</si>
  <si>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</si>
  <si>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</si>
  <si>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</si>
  <si>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</si>
  <si>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</si>
  <si>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</si>
  <si>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</si>
  <si>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</si>
  <si>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</si>
  <si>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</si>
  <si>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</si>
  <si>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</si>
  <si>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</si>
  <si>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</si>
  <si>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</si>
  <si>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</si>
  <si>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</si>
  <si>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</si>
  <si>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</si>
  <si>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</si>
  <si>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</si>
  <si>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</si>
  <si>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</si>
  <si>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</si>
  <si>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</si>
  <si>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</si>
  <si>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</si>
  <si>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</si>
  <si>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</si>
  <si>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</si>
  <si>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</si>
  <si>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</si>
  <si>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</si>
  <si>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</si>
  <si>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</si>
  <si>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</si>
  <si>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</si>
  <si>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</si>
  <si>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</si>
  <si>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</si>
  <si>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</si>
  <si>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</si>
  <si>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</si>
  <si>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</si>
  <si>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</si>
  <si>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</si>
  <si>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</si>
  <si>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</si>
  <si>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</si>
  <si>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</si>
  <si>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</si>
  <si>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</si>
  <si>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</si>
  <si>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</si>
  <si>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</si>
  <si>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</si>
  <si>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</si>
  <si>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</si>
  <si>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</si>
  <si>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</si>
  <si>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</si>
  <si>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</si>
  <si>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</si>
  <si>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</si>
  <si>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</si>
  <si>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</si>
  <si>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</si>
  <si>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</si>
  <si>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</si>
  <si>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</si>
  <si>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</si>
  <si>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</si>
  <si>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</si>
  <si>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</si>
  <si>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</si>
  <si>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</si>
  <si>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</si>
  <si>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</si>
  <si>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</si>
  <si>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</si>
  <si>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</si>
  <si>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</si>
  <si>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</si>
  <si>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</si>
  <si>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</si>
  <si>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</si>
  <si>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</si>
  <si>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</si>
  <si>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</si>
  <si>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</si>
  <si>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</si>
  <si>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</si>
  <si>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</si>
  <si>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</si>
  <si>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</si>
  <si>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</si>
  <si>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</si>
  <si>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</si>
  <si>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</si>
  <si>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</si>
  <si>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</si>
  <si>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</si>
  <si>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</si>
  <si>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</si>
  <si>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</si>
  <si>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</si>
  <si>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</si>
  <si>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</si>
  <si>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</si>
  <si>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</si>
  <si>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</si>
  <si>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</si>
  <si>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</si>
  <si>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</si>
  <si>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</si>
  <si>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</si>
  <si>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</si>
  <si>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</si>
  <si>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</si>
  <si>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</si>
  <si>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</si>
  <si>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</si>
  <si>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</si>
  <si>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</si>
  <si>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</si>
  <si>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</si>
  <si>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</si>
  <si>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</si>
  <si>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</si>
  <si>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</si>
  <si>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</si>
  <si>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</si>
  <si>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</si>
  <si>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</si>
  <si>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</si>
  <si>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</si>
  <si>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</si>
  <si>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</si>
  <si>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</si>
  <si>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</si>
  <si>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</si>
  <si>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</si>
  <si>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</si>
  <si>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</si>
  <si>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</si>
  <si>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</si>
  <si>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</si>
  <si>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</si>
  <si>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</si>
  <si>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</si>
  <si>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</si>
  <si>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</si>
  <si>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</si>
  <si>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</si>
  <si>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</si>
  <si>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</si>
  <si>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</si>
  <si>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</si>
  <si>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</si>
  <si>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</si>
  <si>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</si>
  <si>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</si>
  <si>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</si>
  <si>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</si>
  <si>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</si>
  <si>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</si>
  <si>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</si>
  <si>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</si>
  <si>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</si>
  <si>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</si>
  <si>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</si>
  <si>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</si>
  <si>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</si>
  <si>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</si>
  <si>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</si>
  <si>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</si>
  <si>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</si>
  <si>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</si>
  <si>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</si>
  <si>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</si>
  <si>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</si>
  <si>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</si>
  <si>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</si>
  <si>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</si>
  <si>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</si>
  <si>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</si>
  <si>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</si>
  <si>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</si>
  <si>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</si>
  <si>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</si>
  <si>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</si>
  <si>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</si>
  <si>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</si>
  <si>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</si>
  <si>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</si>
  <si>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</si>
  <si>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</si>
  <si>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</si>
  <si>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</si>
  <si>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</si>
  <si>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</si>
  <si>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</si>
  <si>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</si>
  <si>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</si>
  <si>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</si>
  <si>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</si>
  <si>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</si>
  <si>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</si>
  <si>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</si>
  <si>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</si>
  <si>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</si>
  <si>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</si>
  <si>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</si>
  <si>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</si>
  <si>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</si>
  <si>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</si>
  <si>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</si>
  <si>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</si>
  <si>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</si>
  <si>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</si>
  <si>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</si>
  <si>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</si>
  <si>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</si>
  <si>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</si>
  <si>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</si>
  <si>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</si>
  <si>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</si>
  <si>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</si>
  <si>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</si>
  <si>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</si>
  <si>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</si>
  <si>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</si>
  <si>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</si>
  <si>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</si>
  <si>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</si>
  <si>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</si>
  <si>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</si>
  <si>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</si>
  <si>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</si>
  <si>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</si>
  <si>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</si>
  <si>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</si>
  <si>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</si>
  <si>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</si>
  <si>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</si>
  <si>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</si>
  <si>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</si>
  <si>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</si>
  <si>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</si>
  <si>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</si>
  <si>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</si>
  <si>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</si>
  <si>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</si>
  <si>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</si>
  <si>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</si>
  <si>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</si>
  <si>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</si>
  <si>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</si>
  <si>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</si>
  <si>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</si>
  <si>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</si>
  <si>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</si>
  <si>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</si>
  <si>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</si>
  <si>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</si>
  <si>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</si>
  <si>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</si>
  <si>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</si>
  <si>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</si>
  <si>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</si>
  <si>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</si>
  <si>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</si>
  <si>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</si>
  <si>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</si>
  <si>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</si>
  <si>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</si>
  <si>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</si>
  <si>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</si>
  <si>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</si>
  <si>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</si>
  <si>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</si>
  <si>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</si>
  <si>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</si>
  <si>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</si>
  <si>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</si>
  <si>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</si>
  <si>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</si>
  <si>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</si>
  <si>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</si>
  <si>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</si>
  <si>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</si>
  <si>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</si>
  <si>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</si>
  <si>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</si>
  <si>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</si>
  <si>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</si>
  <si>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</si>
  <si>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</si>
  <si>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</si>
  <si>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</si>
  <si>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</si>
  <si>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</si>
  <si>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</si>
  <si>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</si>
  <si>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</si>
  <si>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</si>
  <si>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</si>
  <si>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</si>
  <si>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</si>
  <si>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</si>
  <si>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</si>
  <si>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</si>
  <si>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</si>
  <si>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</si>
  <si>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</si>
  <si>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</si>
  <si>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</si>
  <si>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</si>
  <si>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</si>
  <si>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</si>
  <si>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</si>
  <si>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</si>
  <si>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</si>
  <si>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</si>
  <si>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</si>
  <si>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</si>
  <si>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</si>
  <si>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</si>
  <si>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</si>
  <si>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</si>
  <si>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</si>
  <si>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</si>
  <si>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</si>
  <si>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</si>
  <si>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</si>
  <si>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</si>
  <si>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</si>
  <si>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</si>
  <si>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</si>
  <si>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</si>
  <si>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</si>
  <si>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</si>
  <si>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</si>
  <si>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</si>
  <si>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</si>
  <si>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</si>
  <si>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</si>
  <si>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</si>
  <si>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</si>
  <si>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</si>
  <si>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</si>
  <si>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</si>
  <si>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</si>
  <si>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</si>
  <si>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</si>
  <si>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</si>
  <si>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</si>
  <si>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</si>
  <si>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</si>
  <si>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</si>
  <si>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</si>
  <si>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</si>
  <si>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</si>
  <si>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</si>
  <si>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</si>
  <si>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</si>
  <si>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</si>
  <si>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</si>
  <si>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</si>
  <si>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</si>
  <si>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</si>
  <si>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</si>
  <si>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</si>
  <si>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</si>
  <si>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</si>
  <si>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</si>
  <si>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</si>
  <si>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</si>
  <si>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</si>
  <si>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</si>
  <si>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</si>
  <si>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</si>
  <si>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</si>
  <si>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</si>
  <si>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</si>
  <si>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</si>
  <si>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</si>
  <si>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</si>
  <si>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</si>
  <si>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</si>
  <si>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</si>
  <si>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</si>
  <si>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</si>
  <si>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</si>
  <si>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</si>
  <si>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</si>
  <si>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</si>
  <si>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</si>
  <si>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</si>
  <si>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</si>
  <si>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</si>
  <si>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</si>
  <si>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</si>
  <si>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</si>
  <si>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</si>
  <si>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</si>
  <si>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</si>
  <si>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</si>
  <si>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</si>
  <si>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</si>
  <si>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</si>
  <si>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</si>
  <si>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</si>
  <si>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</si>
  <si>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</si>
  <si>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</si>
  <si>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</si>
  <si>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</si>
  <si>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</si>
  <si>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</si>
  <si>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</si>
  <si>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</si>
  <si>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</si>
  <si>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</si>
  <si>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</si>
  <si>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</si>
  <si>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</si>
  <si>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</si>
  <si>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</si>
  <si>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</si>
  <si>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</si>
  <si>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</si>
  <si>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</si>
  <si>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</si>
  <si>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</si>
  <si>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</si>
  <si>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</si>
  <si>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</si>
  <si>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</si>
  <si>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</si>
  <si>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</si>
  <si>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</si>
  <si>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</si>
  <si>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</si>
  <si>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</si>
  <si>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</si>
  <si>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</si>
  <si>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</si>
  <si>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</si>
  <si>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</si>
  <si>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</si>
  <si>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</si>
  <si>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</si>
  <si>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</si>
  <si>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</si>
  <si>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</si>
  <si>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</si>
  <si>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</si>
  <si>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</si>
  <si>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</si>
  <si>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</si>
  <si>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</si>
  <si>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</si>
  <si>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</si>
  <si>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</si>
  <si>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</si>
  <si>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</si>
  <si>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</si>
  <si>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</si>
  <si>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</si>
  <si>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</si>
  <si>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</si>
  <si>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</si>
  <si>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</si>
  <si>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</si>
  <si>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</si>
  <si>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</si>
  <si>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</si>
  <si>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</si>
  <si>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</si>
  <si>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</si>
  <si>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</si>
  <si>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</si>
  <si>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</si>
  <si>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</si>
  <si>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</si>
  <si>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</si>
  <si>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</si>
  <si>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</si>
  <si>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</si>
  <si>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</si>
  <si>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</si>
  <si>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</si>
  <si>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</si>
  <si>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</si>
  <si>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</si>
  <si>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</si>
  <si>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</si>
  <si>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</si>
  <si>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</si>
  <si>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</si>
  <si>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</si>
  <si>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</si>
  <si>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</si>
  <si>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</si>
  <si>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</si>
  <si>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</si>
  <si>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</si>
  <si>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</si>
  <si>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</si>
  <si>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</si>
  <si>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</si>
  <si>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</si>
  <si>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</si>
  <si>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</si>
  <si>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</si>
  <si>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</si>
  <si>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</si>
  <si>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</si>
  <si>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</si>
  <si>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</si>
  <si>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</si>
  <si>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</si>
  <si>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</si>
  <si>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</si>
  <si>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</si>
  <si>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</si>
  <si>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</si>
  <si>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</si>
  <si>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</si>
  <si>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</si>
  <si>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</si>
  <si>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</si>
  <si>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</si>
  <si>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</si>
  <si>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</si>
  <si>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</si>
  <si>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</si>
  <si>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</si>
  <si>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</si>
  <si>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</si>
  <si>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</si>
  <si>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</si>
  <si>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</si>
  <si>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</si>
  <si>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</si>
  <si>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</si>
  <si>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</si>
  <si>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</si>
  <si>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</si>
  <si>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</si>
  <si>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</si>
  <si>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</si>
  <si>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</si>
  <si>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</si>
  <si>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</si>
  <si>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</si>
  <si>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</si>
  <si>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</si>
  <si>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</si>
  <si>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</si>
  <si>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</si>
  <si>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</si>
  <si>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</si>
  <si>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</si>
  <si>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</si>
  <si>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</si>
  <si>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</si>
  <si>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</si>
  <si>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</si>
  <si>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</si>
  <si>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</si>
  <si>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</si>
  <si>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</si>
  <si>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</si>
  <si>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</si>
  <si>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</si>
  <si>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</si>
  <si>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</si>
  <si>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</si>
  <si>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</si>
  <si>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</si>
  <si>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</si>
  <si>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</si>
  <si>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</si>
  <si>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</si>
  <si>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</si>
  <si>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</si>
  <si>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</si>
  <si>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</si>
  <si>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</si>
  <si>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</si>
  <si>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</si>
  <si>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</si>
  <si>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</si>
  <si>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</si>
  <si>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</si>
  <si>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</si>
  <si>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</si>
  <si>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</si>
  <si>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</si>
  <si>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</si>
  <si>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</si>
  <si>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</si>
  <si>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</si>
  <si>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</si>
  <si>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</si>
  <si>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</si>
  <si>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</si>
  <si>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</si>
  <si>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</si>
  <si>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</si>
  <si>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</si>
  <si>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</si>
  <si>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</si>
  <si>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</si>
  <si>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</si>
  <si>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</si>
  <si>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</si>
  <si>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</si>
  <si>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</si>
  <si>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</si>
  <si>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</si>
  <si>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</si>
  <si>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</si>
  <si>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</si>
  <si>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</si>
  <si>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</si>
  <si>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</si>
  <si>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</si>
  <si>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</si>
  <si>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</si>
  <si>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</si>
  <si>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</si>
  <si>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</si>
  <si>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</si>
  <si>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</si>
  <si>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</si>
  <si>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</si>
  <si>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</si>
  <si>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</si>
  <si>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</si>
  <si>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</si>
  <si>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</si>
  <si>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</si>
  <si>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</si>
  <si>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</si>
  <si>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</si>
  <si>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</si>
  <si>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</si>
  <si>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</si>
  <si>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</si>
  <si>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</si>
  <si>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</si>
  <si>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</si>
  <si>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</si>
  <si>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</si>
  <si>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</si>
  <si>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</si>
  <si>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</si>
  <si>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</si>
  <si>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</si>
  <si>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</si>
  <si>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</si>
  <si>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</si>
  <si>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</si>
  <si>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</si>
  <si>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</si>
  <si>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</si>
  <si>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</si>
  <si>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</si>
  <si>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</si>
  <si>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</si>
  <si>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</si>
  <si>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</si>
  <si>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</si>
  <si>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</si>
  <si>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</si>
  <si>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</si>
  <si>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</si>
  <si>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</si>
  <si>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</si>
  <si>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</si>
  <si>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</si>
  <si>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</si>
  <si>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</si>
  <si>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</si>
  <si>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</si>
  <si>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</si>
  <si>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</si>
  <si>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</si>
  <si>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</si>
  <si>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</si>
  <si>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</si>
  <si>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</si>
  <si>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</si>
  <si>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</si>
  <si>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</si>
  <si>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</si>
  <si>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</si>
  <si>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</si>
  <si>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</si>
  <si>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</si>
  <si>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</si>
  <si>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</si>
  <si>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</si>
  <si>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</si>
  <si>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</si>
  <si>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</si>
  <si>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</si>
  <si>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</si>
  <si>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</si>
  <si>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</si>
  <si>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</si>
  <si>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</si>
  <si>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</si>
  <si>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</si>
  <si>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</si>
  <si>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</si>
  <si>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</si>
  <si>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</si>
  <si>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</si>
  <si>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</si>
  <si>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</si>
  <si>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</si>
  <si>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</si>
  <si>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</si>
  <si>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</si>
  <si>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</si>
  <si>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</si>
  <si>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</si>
  <si>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</si>
  <si>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</si>
  <si>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</si>
  <si>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</si>
  <si>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</si>
  <si>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</si>
  <si>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</si>
  <si>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</si>
  <si>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</si>
  <si>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</si>
  <si>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</si>
  <si>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</si>
  <si>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</si>
  <si>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</si>
  <si>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</si>
  <si>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</si>
  <si>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</si>
  <si>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</si>
  <si>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</si>
  <si>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</si>
  <si>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</si>
  <si>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</si>
  <si>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</si>
  <si>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</si>
  <si>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</si>
  <si>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</si>
  <si>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</si>
  <si>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</si>
  <si>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</si>
  <si>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</si>
  <si>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</si>
  <si>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</si>
  <si>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</si>
  <si>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</si>
  <si>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</si>
  <si>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</si>
  <si>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</si>
  <si>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</si>
  <si>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</si>
  <si>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</si>
  <si>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</si>
  <si>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</si>
  <si>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</si>
  <si>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</si>
  <si>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</si>
  <si>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</si>
  <si>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</si>
  <si>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</si>
  <si>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</si>
  <si>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</si>
  <si>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</si>
  <si>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</si>
  <si>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</si>
  <si>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</si>
  <si>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</si>
  <si>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</si>
  <si>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</si>
  <si>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</si>
  <si>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</si>
  <si>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</si>
  <si>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</si>
  <si>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</si>
  <si>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</si>
  <si>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</si>
  <si>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</si>
  <si>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</si>
  <si>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</si>
  <si>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</si>
  <si>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</si>
  <si>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</si>
  <si>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</si>
  <si>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</si>
  <si>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</si>
  <si>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</si>
  <si>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</si>
  <si>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</si>
  <si>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</si>
  <si>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</si>
  <si>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</si>
  <si>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</si>
  <si>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</si>
  <si>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</si>
  <si>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</si>
  <si>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</si>
  <si>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</si>
  <si>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</si>
  <si>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</si>
  <si>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</si>
  <si>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</si>
  <si>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</si>
  <si>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</si>
  <si>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</si>
  <si>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</si>
  <si>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</si>
  <si>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</si>
  <si>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</si>
  <si>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</si>
  <si>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</si>
  <si>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</si>
  <si>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</si>
  <si>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</si>
  <si>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</si>
  <si>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</si>
  <si>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</si>
  <si>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</si>
  <si>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</si>
  <si>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</si>
  <si>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</si>
  <si>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</si>
  <si>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</si>
  <si>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</si>
  <si>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</si>
  <si>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</si>
  <si>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</si>
  <si>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</si>
  <si>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</si>
  <si>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</si>
  <si>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</si>
  <si>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</si>
  <si>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</si>
  <si>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</si>
  <si>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</si>
  <si>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</si>
  <si>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</si>
  <si>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</si>
  <si>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</si>
  <si>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</si>
  <si>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</si>
  <si>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</si>
  <si>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</si>
  <si>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</si>
  <si>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</si>
  <si>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</si>
  <si>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</si>
  <si>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</si>
  <si>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</si>
  <si>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</si>
  <si>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</si>
  <si>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</si>
  <si>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</si>
  <si>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</si>
  <si>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</si>
  <si>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</si>
  <si>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</si>
  <si>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</si>
  <si>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</si>
  <si>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</si>
  <si>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</si>
  <si>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</si>
  <si>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</si>
  <si>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</si>
  <si>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</si>
  <si>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</si>
  <si>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</si>
  <si>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</si>
  <si>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</si>
  <si>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</si>
  <si>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</si>
  <si>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</si>
  <si>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</si>
  <si>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</si>
  <si>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</si>
  <si>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</si>
  <si>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</si>
  <si>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</si>
  <si>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</si>
  <si>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</si>
  <si>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</si>
  <si>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</si>
  <si>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</si>
  <si>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</si>
  <si>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</si>
  <si>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</si>
  <si>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</si>
  <si>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</si>
  <si>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</si>
  <si>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</si>
  <si>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</si>
  <si>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</si>
  <si>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</si>
  <si>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</si>
  <si>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</si>
  <si>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</si>
  <si>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</si>
  <si>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</si>
  <si>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</si>
  <si>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</si>
  <si>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</si>
  <si>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</si>
  <si>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</si>
  <si>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</si>
  <si>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</si>
  <si>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</si>
  <si>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</si>
  <si>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</si>
  <si>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</si>
  <si>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</si>
  <si>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</si>
  <si>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</si>
  <si>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</si>
  <si>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</si>
  <si>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</si>
  <si>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</si>
  <si>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</si>
  <si>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</si>
  <si>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</si>
  <si>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</si>
  <si>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</si>
  <si>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</si>
  <si>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</si>
  <si>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</si>
  <si>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</si>
  <si>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</si>
  <si>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</si>
  <si>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</si>
  <si>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</si>
  <si>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</si>
  <si>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</si>
  <si>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</si>
  <si>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</si>
  <si>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</si>
  <si>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</si>
  <si>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</si>
  <si>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</si>
  <si>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</si>
  <si>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</si>
  <si>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</si>
  <si>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</si>
  <si>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</si>
  <si>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</si>
  <si>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</si>
  <si>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</si>
  <si>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</si>
  <si>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</si>
  <si>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</si>
  <si>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</si>
  <si>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</si>
  <si>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</si>
  <si>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</si>
  <si>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</si>
  <si>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</si>
  <si>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</si>
  <si>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</si>
  <si>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</si>
  <si>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</si>
  <si>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</si>
  <si>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</si>
  <si>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</si>
  <si>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</si>
  <si>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</si>
  <si>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</si>
  <si>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</si>
  <si>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</si>
  <si>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</si>
  <si>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</si>
  <si>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</si>
  <si>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</si>
  <si>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</si>
  <si>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</si>
  <si>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</si>
  <si>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</si>
  <si>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</si>
  <si>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</si>
  <si>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</si>
  <si>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</si>
  <si>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</si>
  <si>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</si>
  <si>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</si>
  <si>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</si>
  <si>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</si>
  <si>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</si>
  <si>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</si>
  <si>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</si>
  <si>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</si>
  <si>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</si>
  <si>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</si>
  <si>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</si>
  <si>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</si>
  <si>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</si>
  <si>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</si>
  <si>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</si>
  <si>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</si>
  <si>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</si>
  <si>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</si>
  <si>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</si>
  <si>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</si>
  <si>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</si>
  <si>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</si>
  <si>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</si>
  <si>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</si>
  <si>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</si>
  <si>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</si>
  <si>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</si>
  <si>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</si>
  <si>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</si>
  <si>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</si>
  <si>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</si>
  <si>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</si>
  <si>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</si>
  <si>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</si>
  <si>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</si>
  <si>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</si>
  <si>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</si>
  <si>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</si>
  <si>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</si>
  <si>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</si>
  <si>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</si>
  <si>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</si>
  <si>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</si>
  <si>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</si>
  <si>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</si>
  <si>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</si>
  <si>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</si>
  <si>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</si>
  <si>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</si>
  <si>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</si>
  <si>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</si>
  <si>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</si>
  <si>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</si>
  <si>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</si>
  <si>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</si>
  <si>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</si>
  <si>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</si>
  <si>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</si>
  <si>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</si>
  <si>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</si>
  <si>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</si>
  <si>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</si>
  <si>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</si>
  <si>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</si>
  <si>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</si>
  <si>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</si>
  <si>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</si>
  <si>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</si>
  <si>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</si>
  <si>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</si>
  <si>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</si>
  <si>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</si>
  <si>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</si>
  <si>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</si>
  <si>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</si>
  <si>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</si>
  <si>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</si>
  <si>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</si>
  <si>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</si>
  <si>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</si>
  <si>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</si>
  <si>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</si>
  <si>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</si>
  <si>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</si>
  <si>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</si>
  <si>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</si>
  <si>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</si>
  <si>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</si>
  <si>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</si>
  <si>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</si>
  <si>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</si>
  <si>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</si>
  <si>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</si>
  <si>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</si>
  <si>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</si>
  <si>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</si>
  <si>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</si>
  <si>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</si>
  <si>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</si>
  <si>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</si>
  <si>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</si>
  <si>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</si>
  <si>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</si>
  <si>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</si>
  <si>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</si>
  <si>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</si>
  <si>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</si>
  <si>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</si>
  <si>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</si>
  <si>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</si>
  <si>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</si>
  <si>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</si>
  <si>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</si>
  <si>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</si>
  <si>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</si>
  <si>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</si>
  <si>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</si>
  <si>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</si>
  <si>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</si>
  <si>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</si>
  <si>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</si>
  <si>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</si>
  <si>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</si>
  <si>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</si>
  <si>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</si>
  <si>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</si>
  <si>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</si>
  <si>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</si>
  <si>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</si>
  <si>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</si>
  <si>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</si>
  <si>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</si>
  <si>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</si>
  <si>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</si>
  <si>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</si>
  <si>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</si>
  <si>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</si>
  <si>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</si>
  <si>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</si>
  <si>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</si>
  <si>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</si>
  <si>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</si>
  <si>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</si>
  <si>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</si>
  <si>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</si>
  <si>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</si>
  <si>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</si>
  <si>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</si>
  <si>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</si>
  <si>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</si>
  <si>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</si>
  <si>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</si>
  <si>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</si>
  <si>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</si>
  <si>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</si>
  <si>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</si>
  <si>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</si>
  <si>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</si>
  <si>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</si>
  <si>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</si>
  <si>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</si>
  <si>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</si>
  <si>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</si>
  <si>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</si>
  <si>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</si>
  <si>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</si>
  <si>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</si>
  <si>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</si>
  <si>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</si>
  <si>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</si>
  <si>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</si>
  <si>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</si>
  <si>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</si>
  <si>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</si>
  <si>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</si>
  <si>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</si>
  <si>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</si>
  <si>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</si>
  <si>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</si>
  <si>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</si>
  <si>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</si>
  <si>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</si>
  <si>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</si>
  <si>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</si>
  <si>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</si>
  <si>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</si>
  <si>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</si>
  <si>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</si>
  <si>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</si>
  <si>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</si>
  <si>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</si>
  <si>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</si>
  <si>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</si>
  <si>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</si>
  <si>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</si>
  <si>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</si>
  <si>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</si>
  <si>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</si>
  <si>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</si>
  <si>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</si>
  <si>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</si>
  <si>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</si>
  <si>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</si>
  <si>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</si>
  <si>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</si>
  <si>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</si>
  <si>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</si>
  <si>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</si>
  <si>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</si>
  <si>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</si>
  <si>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</si>
  <si>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</si>
  <si>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</si>
  <si>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</si>
  <si>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</si>
  <si>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</si>
  <si>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</si>
  <si>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</si>
  <si>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</si>
  <si>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</si>
  <si>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</si>
  <si>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</si>
  <si>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</si>
  <si>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</si>
  <si>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</si>
  <si>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</si>
  <si>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</si>
  <si>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</si>
  <si>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</si>
  <si>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</si>
  <si>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</si>
  <si>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</si>
  <si>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</si>
  <si>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</si>
  <si>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</si>
  <si>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</si>
  <si>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</si>
  <si>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</si>
  <si>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</si>
  <si>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</si>
  <si>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</si>
  <si>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</si>
  <si>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</si>
  <si>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</si>
  <si>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</si>
  <si>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</si>
  <si>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</si>
  <si>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</si>
  <si>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</si>
  <si>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</si>
  <si>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</si>
  <si>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</si>
  <si>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</si>
  <si>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</si>
  <si>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</si>
  <si>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</si>
  <si>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</si>
  <si>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</si>
  <si>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</si>
  <si>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</si>
  <si>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</si>
  <si>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</si>
  <si>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</si>
  <si>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</si>
  <si>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</si>
  <si>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</si>
  <si>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</si>
  <si>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</si>
  <si>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</si>
  <si>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</si>
  <si>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</si>
  <si>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</si>
  <si>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</si>
  <si>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</si>
  <si>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</si>
  <si>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</si>
  <si>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</si>
  <si>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</si>
  <si>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</si>
  <si>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</si>
  <si>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</si>
  <si>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</si>
  <si>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</si>
  <si>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</si>
  <si>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</si>
  <si>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</si>
  <si>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</si>
  <si>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</si>
  <si>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</si>
  <si>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</si>
  <si>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</si>
  <si>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</si>
  <si>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</si>
  <si>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</si>
  <si>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</si>
  <si>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</si>
  <si>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</si>
  <si>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</si>
  <si>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</si>
  <si>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</si>
  <si>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</si>
  <si>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</si>
  <si>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</si>
  <si>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</si>
  <si>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</si>
  <si>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</si>
  <si>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</si>
  <si>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</si>
  <si>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</si>
  <si>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</si>
  <si>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</si>
  <si>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</si>
  <si>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</si>
  <si>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</si>
  <si>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</si>
  <si>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</si>
  <si>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</si>
  <si>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</si>
  <si>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</si>
  <si>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</si>
  <si>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</si>
  <si>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</si>
  <si>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</si>
  <si>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</si>
  <si>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</si>
  <si>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</si>
  <si>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</si>
  <si>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</si>
  <si>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</si>
  <si>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</si>
  <si>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</si>
  <si>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</si>
  <si>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</si>
  <si>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</si>
  <si>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</si>
  <si>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</si>
  <si>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</si>
  <si>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</si>
  <si>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</si>
  <si>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</si>
  <si>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</si>
  <si>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</si>
  <si>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</si>
  <si>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</si>
  <si>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</si>
  <si>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</si>
  <si>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</si>
  <si>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</si>
  <si>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</si>
  <si>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</si>
  <si>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</si>
  <si>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</si>
  <si>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</si>
  <si>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</si>
  <si>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</si>
  <si>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</si>
  <si>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</si>
  <si>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</si>
  <si>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</si>
  <si>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</si>
  <si>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</si>
  <si>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</si>
  <si>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</si>
  <si>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</si>
  <si>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</si>
  <si>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</si>
  <si>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</si>
  <si>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</si>
  <si>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</si>
  <si>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</si>
  <si>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</si>
  <si>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</si>
  <si>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</si>
  <si>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</si>
  <si>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</si>
  <si>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</si>
  <si>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</si>
  <si>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</si>
  <si>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</si>
  <si>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</si>
  <si>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</si>
  <si>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</si>
  <si>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</si>
  <si>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</si>
  <si>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</si>
  <si>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</si>
  <si>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</si>
  <si>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</si>
  <si>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</si>
  <si>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</si>
  <si>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</si>
  <si>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</si>
  <si>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</si>
  <si>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</si>
  <si>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</si>
  <si>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</si>
  <si>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</si>
  <si>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</si>
  <si>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</si>
  <si>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</si>
  <si>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</si>
  <si>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</si>
  <si>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</si>
  <si>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</si>
  <si>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</si>
  <si>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</si>
  <si>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</si>
  <si>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</si>
  <si>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</si>
  <si>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</si>
  <si>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</si>
  <si>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</si>
  <si>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</si>
  <si>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</si>
  <si>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</si>
  <si>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</si>
  <si>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</si>
  <si>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</si>
  <si>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</si>
  <si>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</si>
  <si>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</si>
  <si>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</si>
  <si>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</si>
  <si>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</si>
  <si>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</si>
  <si>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</si>
  <si>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</si>
  <si>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</si>
  <si>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</si>
  <si>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</si>
  <si>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</si>
  <si>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</si>
  <si>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</si>
  <si>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</si>
  <si>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</si>
  <si>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</si>
  <si>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</si>
  <si>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</si>
  <si>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</si>
  <si>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</si>
  <si>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</si>
  <si>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</si>
  <si>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</si>
  <si>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</si>
  <si>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</si>
  <si>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</si>
  <si>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</si>
  <si>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</si>
  <si>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</si>
  <si>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</si>
  <si>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</si>
  <si>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</si>
  <si>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</si>
  <si>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</si>
  <si>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</si>
  <si>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</si>
  <si>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</si>
  <si>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</si>
  <si>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</si>
  <si>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</si>
  <si>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</si>
  <si>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</si>
  <si>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</si>
  <si>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</si>
  <si>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</si>
  <si>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</si>
  <si>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</si>
  <si>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</si>
  <si>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</si>
  <si>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</si>
  <si>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</si>
  <si>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</si>
  <si>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</si>
  <si>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</si>
  <si>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</si>
  <si>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</si>
  <si>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</si>
  <si>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</si>
  <si>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</si>
  <si>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</si>
  <si>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</si>
  <si>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</si>
  <si>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</si>
  <si>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</si>
  <si>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</si>
  <si>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</si>
  <si>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</si>
  <si>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</si>
  <si>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</si>
  <si>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</si>
  <si>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</si>
  <si>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</si>
  <si>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</si>
  <si>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</si>
  <si>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</si>
  <si>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</si>
  <si>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</si>
  <si>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</si>
  <si>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</si>
  <si>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</si>
  <si>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</si>
  <si>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</si>
  <si>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</si>
  <si>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</si>
  <si>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</si>
  <si>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</si>
  <si>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</si>
  <si>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</si>
  <si>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</si>
  <si>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</si>
  <si>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</si>
  <si>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</si>
  <si>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</si>
  <si>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</si>
  <si>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</si>
  <si>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</si>
  <si>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</si>
  <si>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</si>
  <si>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</si>
  <si>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</si>
  <si>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</si>
  <si>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</si>
  <si>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</si>
  <si>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</si>
  <si>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</si>
  <si>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</si>
  <si>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</si>
  <si>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</si>
  <si>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</si>
  <si>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</si>
  <si>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</si>
  <si>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</si>
  <si>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</si>
  <si>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</si>
  <si>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</si>
  <si>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</si>
  <si>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</si>
  <si>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</si>
  <si>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</si>
  <si>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</si>
  <si>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</si>
  <si>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</si>
  <si>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</si>
  <si>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</si>
  <si>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</si>
  <si>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</si>
  <si>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</si>
  <si>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</si>
  <si>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</si>
  <si>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</si>
  <si>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</si>
  <si>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</si>
  <si>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</si>
  <si>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</si>
  <si>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</si>
  <si>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</si>
  <si>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</si>
  <si>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</si>
  <si>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</si>
  <si>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</si>
  <si>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</si>
  <si>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</si>
  <si>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</si>
  <si>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</si>
  <si>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</si>
  <si>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</si>
  <si>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</si>
  <si>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</si>
  <si>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</si>
  <si>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</si>
  <si>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</si>
  <si>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</si>
  <si>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</si>
  <si>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</si>
  <si>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</si>
  <si>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</si>
  <si>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</si>
  <si>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</si>
  <si>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</si>
  <si>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</si>
  <si>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</si>
  <si>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</si>
  <si>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</si>
  <si>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</si>
  <si>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</si>
  <si>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</si>
  <si>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</si>
  <si>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</si>
  <si>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</si>
  <si>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</si>
  <si>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</si>
  <si>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</si>
  <si>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</si>
  <si>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</si>
  <si>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</si>
  <si>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</si>
  <si>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</si>
  <si>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</si>
  <si>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</si>
  <si>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</si>
  <si>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</si>
  <si>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</si>
  <si>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</si>
  <si>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</si>
  <si>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</si>
  <si>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</si>
  <si>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</si>
  <si>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</si>
  <si>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</si>
  <si>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</si>
  <si>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</si>
  <si>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</si>
  <si>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</si>
  <si>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</si>
  <si>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</si>
  <si>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</si>
  <si>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</si>
  <si>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</si>
  <si>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</si>
  <si>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</si>
  <si>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</si>
  <si>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</si>
  <si>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</si>
  <si>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</si>
  <si>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</si>
  <si>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</si>
  <si>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</si>
  <si>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</si>
  <si>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</si>
  <si>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</si>
  <si>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</si>
  <si>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</si>
  <si>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</si>
  <si>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</si>
  <si>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</si>
  <si>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</si>
  <si>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</si>
  <si>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</si>
  <si>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</si>
  <si>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</si>
  <si>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</si>
  <si>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</si>
  <si>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</si>
  <si>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</si>
  <si>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</si>
  <si>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</si>
  <si>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</si>
  <si>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</si>
  <si>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</si>
  <si>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</si>
  <si>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</si>
  <si>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</si>
  <si>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</si>
  <si>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</si>
  <si>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</si>
  <si>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</si>
  <si>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</si>
  <si>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</si>
  <si>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</si>
  <si>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</si>
  <si>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</si>
  <si>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</si>
  <si>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</si>
  <si>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</si>
  <si>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</si>
  <si>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</si>
  <si>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</si>
  <si>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</si>
  <si>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</si>
  <si>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</si>
  <si>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</si>
  <si>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</si>
  <si>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</si>
  <si>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</si>
  <si>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</si>
  <si>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</si>
  <si>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</si>
  <si>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</si>
  <si>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</si>
  <si>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</si>
  <si>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</si>
  <si>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</si>
  <si>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</si>
  <si>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</si>
  <si>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</si>
  <si>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</si>
  <si>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</si>
  <si>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</si>
  <si>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</si>
  <si>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</si>
  <si>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</si>
  <si>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</si>
  <si>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</si>
  <si>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</si>
  <si>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</si>
  <si>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</si>
  <si>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</si>
  <si>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</si>
  <si>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</si>
  <si>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</si>
  <si>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</si>
  <si>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</si>
  <si>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</si>
  <si>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</si>
  <si>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</si>
  <si>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</si>
  <si>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</si>
  <si>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</si>
  <si>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</si>
  <si>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</si>
  <si>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</si>
  <si>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</si>
  <si>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</si>
  <si>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</si>
  <si>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</si>
  <si>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</si>
  <si>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</si>
  <si>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</si>
  <si>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</si>
  <si>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</si>
  <si>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</si>
  <si>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</si>
  <si>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</si>
  <si>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</si>
  <si>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</si>
  <si>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</si>
  <si>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</si>
  <si>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</si>
  <si>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</si>
  <si>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</si>
  <si>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</si>
  <si>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</si>
  <si>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</si>
  <si>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</si>
  <si>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</si>
  <si>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</si>
  <si>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</si>
  <si>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</si>
  <si>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</si>
  <si>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</si>
  <si>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</si>
  <si>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</si>
  <si>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</si>
  <si>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</si>
  <si>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</si>
  <si>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</si>
  <si>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</si>
  <si>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</si>
  <si>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</si>
  <si>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</si>
  <si>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</si>
  <si>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</si>
  <si>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</si>
  <si>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</si>
  <si>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</si>
  <si>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</si>
  <si>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</si>
  <si>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</si>
  <si>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</si>
  <si>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</si>
  <si>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</si>
  <si>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</si>
  <si>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</si>
  <si>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</si>
  <si>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</si>
  <si>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</si>
  <si>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</si>
  <si>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</si>
  <si>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</si>
  <si>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</si>
  <si>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</si>
  <si>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</si>
  <si>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</si>
  <si>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</si>
  <si>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</si>
  <si>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</si>
  <si>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</si>
  <si>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</si>
  <si>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</si>
  <si>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</si>
  <si>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</si>
  <si>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</si>
  <si>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</si>
  <si>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</si>
  <si>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</si>
  <si>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</si>
  <si>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</si>
  <si>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</si>
  <si>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</si>
  <si>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</si>
  <si>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</si>
  <si>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</si>
  <si>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</si>
  <si>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</si>
  <si>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</si>
  <si>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</si>
  <si>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</si>
  <si>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</si>
  <si>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</si>
  <si>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</si>
  <si>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</si>
  <si>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</si>
  <si>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</si>
  <si>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</si>
  <si>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</si>
  <si>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</si>
  <si>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</si>
  <si>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</si>
  <si>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</si>
  <si>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</si>
  <si>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</si>
  <si>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</si>
  <si>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</si>
  <si>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</si>
  <si>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</si>
  <si>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</si>
  <si>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</si>
  <si>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</si>
  <si>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</si>
  <si>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</si>
  <si>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</si>
  <si>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</si>
  <si>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</si>
  <si>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</si>
  <si>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</si>
  <si>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</si>
  <si>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</si>
  <si>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</si>
  <si>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</si>
  <si>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</si>
  <si>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</si>
  <si>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</si>
  <si>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</si>
  <si>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</si>
  <si>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</si>
  <si>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</si>
  <si>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</si>
  <si>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</si>
  <si>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</si>
  <si>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</si>
  <si>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</si>
  <si>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</si>
  <si>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</si>
  <si>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</si>
  <si>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</si>
  <si>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</si>
  <si>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</si>
  <si>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</si>
  <si>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</si>
  <si>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</si>
  <si>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</si>
  <si>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</si>
  <si>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</si>
  <si>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</si>
  <si>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</si>
  <si>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</si>
  <si>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</si>
  <si>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</si>
  <si>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</si>
  <si>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</si>
  <si>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</si>
  <si>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</si>
  <si>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</si>
  <si>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</si>
  <si>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</si>
  <si>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</si>
  <si>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</si>
  <si>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</si>
  <si>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</si>
  <si>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</si>
  <si>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</si>
  <si>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</si>
  <si>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</si>
  <si>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</si>
  <si>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</si>
  <si>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</si>
  <si>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</si>
  <si>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</si>
  <si>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</si>
  <si>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</si>
  <si>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</si>
  <si>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</si>
  <si>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</si>
  <si>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</si>
  <si>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</si>
  <si>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</si>
  <si>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</si>
  <si>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</si>
  <si>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</si>
  <si>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</si>
  <si>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</si>
  <si>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</si>
  <si>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</si>
  <si>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</si>
  <si>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</si>
  <si>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</si>
  <si>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</si>
  <si>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</si>
  <si>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</si>
  <si>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</si>
  <si>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</si>
  <si>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</si>
  <si>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</si>
  <si>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</si>
  <si>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</si>
  <si>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</si>
  <si>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</si>
  <si>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</si>
  <si>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</si>
  <si>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</si>
  <si>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</si>
  <si>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</si>
  <si>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</si>
  <si>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</si>
  <si>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</si>
  <si>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</si>
  <si>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</si>
  <si>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</si>
  <si>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</si>
  <si>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</si>
  <si>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</si>
  <si>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</si>
  <si>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</si>
  <si>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</si>
  <si>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</si>
  <si>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</si>
  <si>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</si>
  <si>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</si>
  <si>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</si>
  <si>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</si>
  <si>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</si>
  <si>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</si>
  <si>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</si>
  <si>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</si>
  <si>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</si>
  <si>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</si>
  <si>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</si>
  <si>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</si>
  <si>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</si>
  <si>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</si>
  <si>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</si>
  <si>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</si>
  <si>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</si>
  <si>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</si>
  <si>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</si>
  <si>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</si>
  <si>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</si>
  <si>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</si>
  <si>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</si>
  <si>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</si>
  <si>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</si>
  <si>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</si>
  <si>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</si>
  <si>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</si>
  <si>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</si>
  <si>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</si>
  <si>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</si>
  <si>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</si>
  <si>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</si>
  <si>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</si>
  <si>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</si>
  <si>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</si>
  <si>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</si>
  <si>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</si>
  <si>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</si>
  <si>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</si>
  <si>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</si>
  <si>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</si>
  <si>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</si>
  <si>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</si>
  <si>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</si>
  <si>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</si>
  <si>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</si>
  <si>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</si>
  <si>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</si>
  <si>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</si>
  <si>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</si>
  <si>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</si>
  <si>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</si>
  <si>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</si>
  <si>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</si>
  <si>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</si>
  <si>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</si>
  <si>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</si>
  <si>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</si>
  <si>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</si>
  <si>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</si>
  <si>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</si>
  <si>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</si>
  <si>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</si>
  <si>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</si>
  <si>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</si>
  <si>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</si>
  <si>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</si>
  <si>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</si>
  <si>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</si>
  <si>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</si>
  <si>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</si>
  <si>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</si>
  <si>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</si>
  <si>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</si>
  <si>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</si>
  <si>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</si>
  <si>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</si>
  <si>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</si>
  <si>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</si>
  <si>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</si>
  <si>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</si>
  <si>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</si>
  <si>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</si>
  <si>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</si>
  <si>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</si>
  <si>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</si>
  <si>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</si>
  <si>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</si>
  <si>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</si>
  <si>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</si>
  <si>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</si>
  <si>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</si>
  <si>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</si>
  <si>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</si>
  <si>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</si>
  <si>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</si>
  <si>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</si>
  <si>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</si>
  <si>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</si>
  <si>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</si>
  <si>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</si>
  <si>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</si>
  <si>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</si>
  <si>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</si>
  <si>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</si>
  <si>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</si>
  <si>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</si>
  <si>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</si>
  <si>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</si>
  <si>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</si>
  <si>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</si>
  <si>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</si>
  <si>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</si>
  <si>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</si>
  <si>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</si>
  <si>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</si>
  <si>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</si>
  <si>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</si>
  <si>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</si>
  <si>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</si>
  <si>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</si>
  <si>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</si>
  <si>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</si>
  <si>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</si>
  <si>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</si>
  <si>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</si>
  <si>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</si>
  <si>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</si>
  <si>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</si>
  <si>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</si>
  <si>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</si>
  <si>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</si>
  <si>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</si>
  <si>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</si>
  <si>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</si>
  <si>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</si>
  <si>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</si>
  <si>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</si>
  <si>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</si>
  <si>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</si>
  <si>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</si>
  <si>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</si>
  <si>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</si>
  <si>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</si>
  <si>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</si>
  <si>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</si>
  <si>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</si>
  <si>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</si>
  <si>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</si>
  <si>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</si>
  <si>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</si>
  <si>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</si>
  <si>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</si>
  <si>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</si>
  <si>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</si>
  <si>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</si>
  <si>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</si>
  <si>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</si>
  <si>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</si>
  <si>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</si>
  <si>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</si>
  <si>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</si>
  <si>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</si>
  <si>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</si>
  <si>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</si>
  <si>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</si>
  <si>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</si>
  <si>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</si>
  <si>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</si>
  <si>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</si>
  <si>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</si>
  <si>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</si>
  <si>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</si>
  <si>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</si>
  <si>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</si>
  <si>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</si>
  <si>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</si>
  <si>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</si>
  <si>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</si>
  <si>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</si>
  <si>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</si>
  <si>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</si>
  <si>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</si>
  <si>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</si>
  <si>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</si>
  <si>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</si>
  <si>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</si>
  <si>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</si>
  <si>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</si>
  <si>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</si>
  <si>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</si>
  <si>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</si>
  <si>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</si>
  <si>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</si>
  <si>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</si>
  <si>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</si>
  <si>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</si>
  <si>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</si>
  <si>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</si>
  <si>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</si>
  <si>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</si>
  <si>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</si>
  <si>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</si>
  <si>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</si>
  <si>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</si>
  <si>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</si>
  <si>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</si>
  <si>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</si>
  <si>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</si>
  <si>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</si>
  <si>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</si>
  <si>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</si>
  <si>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</si>
  <si>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</si>
  <si>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</si>
  <si>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</si>
  <si>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</si>
  <si>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</si>
  <si>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</si>
  <si>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</si>
  <si>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</si>
  <si>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</si>
  <si>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</si>
  <si>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</si>
  <si>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</si>
  <si>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</si>
  <si>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</si>
  <si>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</si>
  <si>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</si>
  <si>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</si>
  <si>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</si>
  <si>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</si>
  <si>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</si>
  <si>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</si>
  <si>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</si>
  <si>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</si>
  <si>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</si>
  <si>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</si>
  <si>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</si>
  <si>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</si>
  <si>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</si>
  <si>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</si>
  <si>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</si>
  <si>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</si>
  <si>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</si>
  <si>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</si>
  <si>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</si>
  <si>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</si>
  <si>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</si>
  <si>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</si>
  <si>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</si>
  <si>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</si>
  <si>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</si>
  <si>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</si>
  <si>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</si>
  <si>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</si>
  <si>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</si>
  <si>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</si>
  <si>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</si>
  <si>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</si>
  <si>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</si>
  <si>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</si>
  <si>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</si>
  <si>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</si>
  <si>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</si>
  <si>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</si>
  <si>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</si>
  <si>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</si>
  <si>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</si>
  <si>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</si>
  <si>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</si>
  <si>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</si>
  <si>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</si>
  <si>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</si>
  <si>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</si>
  <si>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</si>
  <si>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</si>
  <si>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</si>
  <si>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</si>
  <si>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</si>
  <si>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</si>
  <si>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</si>
  <si>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</si>
  <si>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</si>
  <si>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</si>
  <si>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</si>
  <si>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</si>
  <si>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</si>
  <si>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</si>
  <si>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</si>
  <si>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</si>
  <si>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</si>
  <si>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</si>
  <si>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</si>
  <si>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</si>
  <si>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</si>
  <si>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</si>
  <si>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</si>
  <si>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</si>
  <si>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</si>
  <si>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</si>
  <si>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</si>
  <si>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</si>
  <si>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</si>
  <si>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</si>
  <si>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</si>
  <si>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</si>
  <si>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</si>
  <si>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</si>
  <si>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</si>
  <si>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</si>
  <si>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</si>
  <si>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</si>
  <si>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</si>
  <si>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</si>
  <si>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</si>
  <si>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</si>
  <si>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</si>
  <si>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</si>
  <si>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</si>
  <si>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</si>
  <si>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</si>
  <si>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</si>
  <si>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</si>
  <si>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</si>
  <si>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</si>
  <si>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</si>
  <si>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</si>
  <si>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</si>
  <si>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</si>
  <si>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</si>
  <si>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</si>
  <si>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</si>
  <si>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</si>
  <si>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</si>
  <si>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</si>
  <si>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</si>
  <si>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</si>
  <si>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</si>
  <si>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</si>
  <si>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</si>
  <si>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</si>
  <si>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</si>
  <si>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</si>
  <si>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</si>
  <si>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</si>
  <si>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</si>
  <si>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</si>
  <si>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</si>
  <si>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</si>
  <si>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</si>
  <si>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</si>
  <si>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</si>
  <si>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</si>
  <si>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</si>
  <si>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</si>
  <si>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</si>
  <si>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</si>
  <si>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</si>
  <si>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</si>
  <si>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</si>
  <si>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</si>
  <si>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</si>
  <si>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</si>
  <si>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</si>
  <si>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</si>
  <si>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</si>
  <si>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</si>
  <si>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</si>
  <si>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</si>
  <si>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</si>
  <si>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</si>
  <si>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</si>
  <si>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</si>
  <si>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</si>
  <si>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</si>
  <si>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</si>
  <si>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</si>
  <si>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</si>
  <si>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</si>
  <si>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</si>
  <si>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</si>
  <si>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</si>
  <si>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</si>
  <si>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</si>
  <si>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</si>
  <si>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</si>
  <si>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</si>
  <si>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</si>
  <si>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</si>
  <si>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</si>
  <si>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</si>
  <si>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</si>
  <si>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</si>
  <si>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</si>
  <si>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</si>
  <si>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</si>
  <si>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</si>
  <si>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</si>
  <si>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</si>
  <si>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</si>
  <si>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</si>
  <si>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</si>
  <si>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</si>
  <si>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</si>
  <si>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</si>
  <si>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</si>
  <si>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</si>
  <si>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</si>
  <si>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</si>
  <si>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</si>
  <si>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</si>
  <si>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</si>
  <si>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</si>
  <si>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</si>
  <si>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</si>
  <si>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</si>
  <si>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</si>
  <si>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</si>
  <si>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</si>
  <si>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</si>
  <si>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</si>
  <si>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</si>
  <si>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</si>
  <si>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</si>
  <si>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</si>
  <si>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</si>
  <si>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</si>
  <si>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</si>
  <si>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</si>
  <si>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</si>
  <si>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</si>
  <si>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</si>
  <si>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</si>
  <si>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</si>
  <si>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</si>
  <si>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</si>
  <si>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</si>
  <si>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</si>
  <si>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</si>
  <si>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</si>
  <si>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</si>
  <si>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</si>
  <si>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</si>
  <si>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</si>
  <si>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</si>
  <si>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</si>
  <si>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</si>
  <si>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</si>
  <si>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</si>
  <si>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</si>
  <si>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</si>
  <si>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</si>
  <si>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</si>
  <si>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</si>
  <si>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</si>
  <si>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</si>
  <si>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</si>
  <si>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</si>
  <si>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</si>
  <si>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</si>
  <si>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</si>
  <si>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</si>
  <si>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</si>
  <si>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</si>
  <si>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</si>
  <si>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</si>
  <si>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</si>
  <si>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</si>
  <si>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</si>
  <si>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</si>
  <si>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</si>
  <si>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</si>
  <si>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</si>
  <si>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</si>
  <si>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</si>
  <si>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</si>
  <si>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</si>
  <si>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</si>
  <si>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</si>
  <si>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</si>
  <si>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</si>
  <si>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</si>
  <si>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</si>
  <si>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</si>
  <si>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</si>
  <si>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</si>
  <si>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</si>
  <si>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</si>
  <si>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</si>
  <si>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</si>
  <si>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</si>
  <si>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</si>
  <si>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</si>
  <si>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</si>
  <si>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</si>
  <si>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</si>
  <si>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</si>
  <si>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</si>
  <si>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</si>
  <si>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</si>
  <si>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</si>
  <si>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</si>
  <si>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</si>
  <si>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</si>
  <si>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</si>
  <si>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</si>
  <si>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</si>
  <si>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</si>
  <si>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</si>
  <si>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</si>
  <si>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</si>
  <si>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</si>
  <si>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</si>
  <si>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</si>
  <si>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</si>
  <si>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</si>
  <si>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</si>
  <si>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</si>
  <si>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</si>
  <si>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</si>
  <si>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</si>
  <si>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</si>
  <si>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</si>
  <si>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</si>
  <si>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</si>
  <si>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</si>
  <si>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</si>
  <si>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</si>
  <si>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</si>
  <si>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</si>
  <si>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</si>
  <si>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</si>
  <si>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</si>
  <si>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</si>
  <si>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</si>
  <si>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</si>
  <si>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</si>
  <si>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</si>
  <si>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</si>
  <si>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</si>
  <si>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</si>
  <si>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</si>
  <si>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</si>
  <si>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</si>
  <si>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</si>
  <si>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</si>
  <si>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</si>
  <si>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</si>
  <si>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</si>
  <si>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</si>
  <si>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</si>
  <si>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</si>
  <si>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</si>
  <si>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</si>
  <si>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</si>
  <si>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</si>
  <si>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</si>
  <si>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</si>
  <si>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</si>
  <si>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</si>
  <si>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</si>
  <si>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</si>
  <si>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</si>
  <si>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</si>
  <si>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</si>
  <si>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</si>
  <si>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</si>
  <si>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</si>
  <si>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</si>
  <si>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</si>
  <si>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</si>
  <si>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</si>
  <si>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</si>
  <si>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</si>
  <si>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</si>
  <si>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</si>
  <si>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</si>
  <si>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</si>
  <si>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</si>
  <si>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</si>
  <si>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</si>
  <si>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</si>
  <si>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</si>
  <si>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</si>
  <si>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</si>
  <si>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</si>
  <si>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</si>
  <si>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</si>
  <si>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</si>
  <si>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</si>
  <si>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</si>
  <si>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</si>
  <si>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</si>
  <si>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</si>
  <si>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</si>
  <si>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</si>
  <si>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</si>
  <si>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</si>
  <si>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</si>
  <si>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</si>
  <si>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</si>
  <si>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</si>
  <si>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</si>
  <si>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</si>
  <si>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</si>
  <si>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</si>
  <si>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</si>
  <si>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</si>
  <si>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</si>
  <si>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</si>
  <si>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</si>
  <si>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</si>
  <si>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</si>
  <si>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</si>
  <si>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</si>
  <si>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</si>
  <si>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</si>
  <si>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</si>
  <si>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</si>
  <si>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</si>
  <si>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</si>
  <si>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</si>
  <si>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</si>
  <si>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</si>
  <si>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</si>
  <si>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</si>
  <si>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</si>
  <si>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</si>
  <si>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</si>
  <si>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</si>
  <si>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</si>
  <si>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</si>
  <si>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</si>
  <si>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</si>
  <si>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</si>
  <si>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</si>
  <si>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</si>
  <si>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</si>
  <si>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</si>
  <si>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</si>
  <si>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</si>
  <si>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</si>
  <si>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</si>
  <si>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</si>
  <si>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</si>
  <si>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</si>
  <si>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</si>
  <si>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</si>
  <si>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</si>
  <si>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</si>
  <si>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</si>
  <si>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</si>
  <si>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</si>
  <si>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</si>
  <si>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</si>
  <si>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</si>
  <si>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</si>
  <si>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</si>
  <si>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</si>
  <si>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</si>
  <si>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</si>
  <si>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</si>
  <si>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</si>
  <si>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</si>
  <si>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</si>
  <si>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</si>
  <si>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</si>
  <si>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</si>
  <si>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</si>
  <si>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</si>
  <si>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</si>
  <si>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</si>
  <si>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</si>
  <si>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</si>
  <si>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</si>
  <si>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</si>
  <si>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</si>
  <si>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</si>
  <si>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</si>
  <si>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</si>
  <si>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</si>
  <si>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</si>
  <si>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</si>
  <si>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</si>
  <si>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</si>
  <si>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</si>
  <si>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</si>
  <si>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</si>
  <si>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</si>
  <si>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</si>
  <si>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</si>
  <si>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</si>
  <si>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</si>
  <si>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</si>
  <si>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</si>
  <si>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</si>
  <si>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</si>
  <si>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</si>
  <si>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</si>
  <si>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</si>
  <si>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</si>
  <si>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</si>
  <si>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</si>
  <si>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</si>
  <si>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</si>
  <si>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</si>
  <si>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</si>
  <si>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</si>
  <si>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</si>
  <si>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</si>
  <si>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</si>
  <si>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</si>
  <si>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</si>
  <si>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</si>
  <si>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</si>
  <si>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</si>
  <si>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</si>
  <si>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</si>
  <si>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</si>
  <si>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</si>
  <si>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</si>
  <si>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</si>
  <si>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</si>
  <si>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</si>
  <si>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</si>
  <si>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</si>
  <si>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</si>
  <si>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</si>
  <si>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</si>
  <si>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</si>
  <si>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</si>
  <si>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</si>
  <si>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</si>
  <si>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</si>
  <si>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</si>
  <si>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</si>
  <si>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</si>
  <si>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</si>
  <si>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</si>
  <si>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</si>
  <si>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</si>
  <si>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</si>
  <si>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</si>
  <si>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</si>
  <si>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</si>
  <si>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</si>
  <si>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</si>
  <si>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</si>
  <si>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</si>
  <si>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</si>
  <si>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</si>
  <si>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</si>
  <si>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</si>
  <si>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</si>
  <si>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</si>
  <si>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</si>
  <si>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</si>
  <si>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</si>
  <si>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</si>
  <si>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</si>
  <si>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</si>
  <si>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</si>
  <si>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</si>
  <si>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</si>
  <si>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</si>
  <si>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</si>
  <si>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</si>
  <si>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</si>
  <si>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</si>
  <si>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</si>
  <si>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</si>
  <si>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</si>
  <si>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</si>
  <si>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</si>
  <si>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</si>
  <si>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</si>
  <si>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</si>
  <si>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</si>
  <si>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</si>
  <si>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</si>
  <si>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</si>
  <si>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</si>
  <si>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</si>
  <si>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</si>
  <si>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</si>
  <si>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</si>
  <si>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</si>
  <si>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</si>
  <si>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</si>
  <si>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</si>
  <si>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</si>
  <si>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</si>
  <si>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</si>
  <si>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</si>
  <si>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</si>
  <si>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</si>
  <si>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</si>
  <si>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</si>
  <si>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</si>
  <si>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</si>
  <si>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</si>
  <si>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</si>
  <si>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</si>
  <si>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</si>
  <si>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</si>
  <si>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</si>
  <si>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</si>
  <si>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</si>
  <si>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</si>
  <si>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</si>
  <si>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</si>
  <si>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</si>
  <si>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</si>
  <si>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</si>
  <si>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</si>
  <si>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</si>
  <si>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</si>
  <si>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</si>
  <si>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</si>
  <si>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</si>
  <si>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</si>
  <si>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</si>
  <si>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</si>
  <si>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</si>
  <si>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</si>
  <si>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</si>
  <si>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</si>
  <si>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</si>
  <si>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</si>
  <si>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</si>
  <si>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</si>
  <si>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</si>
  <si>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</si>
  <si>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</si>
  <si>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</si>
  <si>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</si>
  <si>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</si>
  <si>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</si>
  <si>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</si>
  <si>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</si>
  <si>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</si>
  <si>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</si>
  <si>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</si>
  <si>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</si>
  <si>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</si>
  <si>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</si>
  <si>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</si>
  <si>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</si>
  <si>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</si>
  <si>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</si>
  <si>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</si>
  <si>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</si>
  <si>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</si>
  <si>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</si>
  <si>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</si>
  <si>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</si>
  <si>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</si>
  <si>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</si>
  <si>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</si>
  <si>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</si>
  <si>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</si>
  <si>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</si>
  <si>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</si>
  <si>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</si>
  <si>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</si>
  <si>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</si>
  <si>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</si>
  <si>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</si>
  <si>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</si>
  <si>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</si>
  <si>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</si>
  <si>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</si>
  <si>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</si>
  <si>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</si>
  <si>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</si>
  <si>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</si>
  <si>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</si>
  <si>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</si>
  <si>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</si>
  <si>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</si>
  <si>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</si>
  <si>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</si>
  <si>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</si>
  <si>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</si>
  <si>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</si>
  <si>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</si>
  <si>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</si>
  <si>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</si>
  <si>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</si>
  <si>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</si>
  <si>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</si>
  <si>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</si>
  <si>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</si>
  <si>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</si>
  <si>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</si>
  <si>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</si>
  <si>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</si>
  <si>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</si>
  <si>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</si>
  <si>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</si>
  <si>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</si>
  <si>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</si>
  <si>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</si>
  <si>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</si>
  <si>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</si>
  <si>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</si>
  <si>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</si>
  <si>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</si>
  <si>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</si>
  <si>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</si>
  <si>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</si>
  <si>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</si>
  <si>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</si>
  <si>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</si>
  <si>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</si>
  <si>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</si>
  <si>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</si>
  <si>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</si>
  <si>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</si>
  <si>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</si>
  <si>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</si>
  <si>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</si>
  <si>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</si>
  <si>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</si>
  <si>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</si>
  <si>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</si>
  <si>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</si>
  <si>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</si>
  <si>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</si>
  <si>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</si>
  <si>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</si>
  <si>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</si>
  <si>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</si>
  <si>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</si>
  <si>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</si>
  <si>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</si>
  <si>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</si>
  <si>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</si>
  <si>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</si>
  <si>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</si>
  <si>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</si>
  <si>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</si>
  <si>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</si>
  <si>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</si>
  <si>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</si>
  <si>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</si>
  <si>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</si>
  <si>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</si>
  <si>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</si>
  <si>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</si>
  <si>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</si>
  <si>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</si>
  <si>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</si>
  <si>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</si>
  <si>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</si>
  <si>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</si>
  <si>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</si>
  <si>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</si>
  <si>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</si>
  <si>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</si>
  <si>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</si>
  <si>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</si>
  <si>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</si>
  <si>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</si>
  <si>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</si>
  <si>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</si>
  <si>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</si>
  <si>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</si>
  <si>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</si>
  <si>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</si>
  <si>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</si>
  <si>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</si>
  <si>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</si>
  <si>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</si>
  <si>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</si>
  <si>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</si>
  <si>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</si>
  <si>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</si>
  <si>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</si>
  <si>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</si>
  <si>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</si>
  <si>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</si>
  <si>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</si>
  <si>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</si>
  <si>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</si>
  <si>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</si>
  <si>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</si>
  <si>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</si>
  <si>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</si>
  <si>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</si>
  <si>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</si>
  <si>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</si>
  <si>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</si>
  <si>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</si>
  <si>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</si>
  <si>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</si>
  <si>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</si>
  <si>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</si>
  <si>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</si>
  <si>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</si>
  <si>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</si>
  <si>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</si>
  <si>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</si>
  <si>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</si>
  <si>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</si>
  <si>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</si>
  <si>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</si>
  <si>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</si>
  <si>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</si>
  <si>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</si>
  <si>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</si>
  <si>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</si>
  <si>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</si>
  <si>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</si>
  <si>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</si>
  <si>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</si>
  <si>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</si>
  <si>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</si>
  <si>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</si>
  <si>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</si>
  <si>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</si>
  <si>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</si>
  <si>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</si>
  <si>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</si>
  <si>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</si>
  <si>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</si>
  <si>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</si>
  <si>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</si>
  <si>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</si>
  <si>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</si>
  <si>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</si>
  <si>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</si>
  <si>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</si>
  <si>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</si>
  <si>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</si>
  <si>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</si>
  <si>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</si>
  <si>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</si>
  <si>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</si>
  <si>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</si>
  <si>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</si>
  <si>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</si>
  <si>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</si>
  <si>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</si>
  <si>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</si>
  <si>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</si>
  <si>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</si>
  <si>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</si>
  <si>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</si>
  <si>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</si>
  <si>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</si>
  <si>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</si>
  <si>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</si>
  <si>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</si>
  <si>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</si>
  <si>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</si>
  <si>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</si>
  <si>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</si>
  <si>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</si>
  <si>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</si>
  <si>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</si>
  <si>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</si>
  <si>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</si>
  <si>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</si>
  <si>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</si>
  <si>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</si>
  <si>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</si>
  <si>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</si>
  <si>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</si>
  <si>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</si>
  <si>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</si>
  <si>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</si>
  <si>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</si>
  <si>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</si>
  <si>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</si>
  <si>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</si>
  <si>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</si>
  <si>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</si>
  <si>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</si>
  <si>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</si>
  <si>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</si>
  <si>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</si>
  <si>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</si>
  <si>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</si>
  <si>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</si>
  <si>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</si>
  <si>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</si>
  <si>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</si>
  <si>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</si>
  <si>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</si>
  <si>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</si>
  <si>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</si>
  <si>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</si>
  <si>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</si>
  <si>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</si>
  <si>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</si>
  <si>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</si>
  <si>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</si>
  <si>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</si>
  <si>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</si>
  <si>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</si>
  <si>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</si>
  <si>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</si>
  <si>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</si>
  <si>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</si>
  <si>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</si>
  <si>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</si>
  <si>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</si>
  <si>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</si>
  <si>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</si>
  <si>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</si>
  <si>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</si>
  <si>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</si>
  <si>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</si>
  <si>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</si>
  <si>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</si>
  <si>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</si>
  <si>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</si>
  <si>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</si>
  <si>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</si>
  <si>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</si>
  <si>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</si>
  <si>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</si>
  <si>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</si>
  <si>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</si>
  <si>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</si>
  <si>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</si>
  <si>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</si>
  <si>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</si>
  <si>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</si>
  <si>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</si>
  <si>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</si>
  <si>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</si>
  <si>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</si>
  <si>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</si>
  <si>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</si>
  <si>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</si>
  <si>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</si>
  <si>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</si>
  <si>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</si>
  <si>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</si>
  <si>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</si>
  <si>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</si>
  <si>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</si>
  <si>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</si>
  <si>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</si>
  <si>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</si>
  <si>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</si>
  <si>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</si>
  <si>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</si>
  <si>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</si>
  <si>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</si>
  <si>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</si>
  <si>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</si>
  <si>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</si>
  <si>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</si>
  <si>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</si>
  <si>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</si>
  <si>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</si>
  <si>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</si>
  <si>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</si>
  <si>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</si>
  <si>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</si>
  <si>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</si>
  <si>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</si>
  <si>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</si>
  <si>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</si>
  <si>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</si>
  <si>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</si>
  <si>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</si>
  <si>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</si>
  <si>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</si>
  <si>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</si>
  <si>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</si>
  <si>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</si>
  <si>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</si>
  <si>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</si>
  <si>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</si>
  <si>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</si>
  <si>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</si>
  <si>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</si>
  <si>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</si>
  <si>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</si>
  <si>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</si>
  <si>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</si>
  <si>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</si>
  <si>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</si>
  <si>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</si>
  <si>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</si>
  <si>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</si>
  <si>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</si>
  <si>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</si>
  <si>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</si>
  <si>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</si>
  <si>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</si>
  <si>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</si>
  <si>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</si>
  <si>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</si>
  <si>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</si>
  <si>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</si>
  <si>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</si>
  <si>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</si>
  <si>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</si>
  <si>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</si>
  <si>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</si>
  <si>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</si>
  <si>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</si>
  <si>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</si>
  <si>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</si>
  <si>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</si>
  <si>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</si>
  <si>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</si>
  <si>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</si>
  <si>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</si>
  <si>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</si>
  <si>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</si>
  <si>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</si>
  <si>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</si>
  <si>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</si>
  <si>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</si>
  <si>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</si>
  <si>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</si>
  <si>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</si>
  <si>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</si>
  <si>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</si>
  <si>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</si>
  <si>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</si>
  <si>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</si>
  <si>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</si>
  <si>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</si>
  <si>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</si>
  <si>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</si>
  <si>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</si>
  <si>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</si>
  <si>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</si>
  <si>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</si>
  <si>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</si>
  <si>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</si>
  <si>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</si>
  <si>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</si>
  <si>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</si>
  <si>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</si>
  <si>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</si>
  <si>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</si>
  <si>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</si>
  <si>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</si>
  <si>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</si>
  <si>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</si>
  <si>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</si>
  <si>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</si>
  <si>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</si>
  <si>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</si>
  <si>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</si>
  <si>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</si>
  <si>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</si>
  <si>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</si>
  <si>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</si>
  <si>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</si>
  <si>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</si>
  <si>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</si>
  <si>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</si>
  <si>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</si>
  <si>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</si>
  <si>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</si>
  <si>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</si>
  <si>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</si>
  <si>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</si>
  <si>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</si>
  <si>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</si>
  <si>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</si>
  <si>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</si>
  <si>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</si>
  <si>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</si>
  <si>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</si>
  <si>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</si>
  <si>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</si>
  <si>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</si>
  <si>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</si>
  <si>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</si>
  <si>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</si>
  <si>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</si>
  <si>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</si>
  <si>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</si>
  <si>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</si>
  <si>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</si>
  <si>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</si>
  <si>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</si>
  <si>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</si>
  <si>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</si>
  <si>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</si>
  <si>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</si>
  <si>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</si>
  <si>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</si>
  <si>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</si>
  <si>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</si>
  <si>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</si>
  <si>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</si>
  <si>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</si>
  <si>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</si>
  <si>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</si>
  <si>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</si>
  <si>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</si>
  <si>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</si>
  <si>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</si>
  <si>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</si>
  <si>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</si>
  <si>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</si>
  <si>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</si>
  <si>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</si>
  <si>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</si>
  <si>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</si>
  <si>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</si>
  <si>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</si>
  <si>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</si>
  <si>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</si>
  <si>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</si>
  <si>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</si>
  <si>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</si>
  <si>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</si>
  <si>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</si>
  <si>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</si>
  <si>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</si>
  <si>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</si>
  <si>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</si>
  <si>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</si>
  <si>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</si>
  <si>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</si>
  <si>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</si>
  <si>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</si>
  <si>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</si>
  <si>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</si>
  <si>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</si>
  <si>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</si>
  <si>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</si>
  <si>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</si>
  <si>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</si>
  <si>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</si>
  <si>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</si>
  <si>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</si>
  <si>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</si>
  <si>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</si>
  <si>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</si>
  <si>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</si>
  <si>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</si>
  <si>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</si>
  <si>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</si>
  <si>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</si>
  <si>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</si>
  <si>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</si>
  <si>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</si>
  <si>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</si>
  <si>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</si>
  <si>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</si>
  <si>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</si>
  <si>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</si>
  <si>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</si>
  <si>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</si>
  <si>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</si>
  <si>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</si>
  <si>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</si>
  <si>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</si>
  <si>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</si>
  <si>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</si>
  <si>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</si>
  <si>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</si>
  <si>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</si>
  <si>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</si>
  <si>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</si>
  <si>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</si>
  <si>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</si>
  <si>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</si>
  <si>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</si>
  <si>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</si>
  <si>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</si>
  <si>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</si>
  <si>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</si>
  <si>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</si>
  <si>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</si>
  <si>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</si>
  <si>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</si>
  <si>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</si>
  <si>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</si>
  <si>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</si>
  <si>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</si>
  <si>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</si>
  <si>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</si>
  <si>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</si>
  <si>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</si>
  <si>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</si>
  <si>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</si>
  <si>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</si>
  <si>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</si>
  <si>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</si>
  <si>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</si>
  <si>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</si>
  <si>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</si>
  <si>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</si>
  <si>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</si>
  <si>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</si>
  <si>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</si>
  <si>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</si>
  <si>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</si>
  <si>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</si>
  <si>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</si>
  <si>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</si>
  <si>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</si>
  <si>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</si>
  <si>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</si>
  <si>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</si>
  <si>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</si>
  <si>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</si>
  <si>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</si>
  <si>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</si>
  <si>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</si>
  <si>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</si>
  <si>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</si>
  <si>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</si>
  <si>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</si>
  <si>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</si>
  <si>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</si>
  <si>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</si>
  <si>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</si>
  <si>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</si>
  <si>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</si>
  <si>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</si>
  <si>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</si>
  <si>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</si>
  <si>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</si>
  <si>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</si>
  <si>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</si>
  <si>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</si>
  <si>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</si>
  <si>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</si>
  <si>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</si>
  <si>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</si>
  <si>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</si>
  <si>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</si>
  <si>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</si>
  <si>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</si>
  <si>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</si>
  <si>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</si>
  <si>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</si>
  <si>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</si>
  <si>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</si>
  <si>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</si>
  <si>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</si>
  <si>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</si>
  <si>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</si>
  <si>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</si>
  <si>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</si>
  <si>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</si>
  <si>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</si>
  <si>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</si>
  <si>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</si>
  <si>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</si>
  <si>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</si>
  <si>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</si>
  <si>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</si>
  <si>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</si>
  <si>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</si>
  <si>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</si>
  <si>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</si>
  <si>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</si>
  <si>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</si>
  <si>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</si>
  <si>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</si>
  <si>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</si>
  <si>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</si>
  <si>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</si>
  <si>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</si>
  <si>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</si>
  <si>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</si>
  <si>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</si>
  <si>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</si>
  <si>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</si>
  <si>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</si>
  <si>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</si>
  <si>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</si>
  <si>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</si>
  <si>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</si>
  <si>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</si>
  <si>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</si>
  <si>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</si>
  <si>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</si>
  <si>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</si>
  <si>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</si>
  <si>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</si>
  <si>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</si>
  <si>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</si>
  <si>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</si>
  <si>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</si>
  <si>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</si>
  <si>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</si>
  <si>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</si>
  <si>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</si>
  <si>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</si>
  <si>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</si>
  <si>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</si>
  <si>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</si>
  <si>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</si>
  <si>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</si>
  <si>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</si>
  <si>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</si>
  <si>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</si>
  <si>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</si>
  <si>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</si>
  <si>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</si>
  <si>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</si>
  <si>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</si>
  <si>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</si>
  <si>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</si>
  <si>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</si>
  <si>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</si>
  <si>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</si>
  <si>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</si>
  <si>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</si>
  <si>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</si>
  <si>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</si>
  <si>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</si>
  <si>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</si>
  <si>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</si>
  <si>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</si>
  <si>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</si>
  <si>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</si>
  <si>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</si>
  <si>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</si>
  <si>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</si>
  <si>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</si>
  <si>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</si>
  <si>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</si>
  <si>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</si>
  <si>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</si>
  <si>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</si>
  <si>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</si>
  <si>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</si>
  <si>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</si>
  <si>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</si>
  <si>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</si>
  <si>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</si>
  <si>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</si>
  <si>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</si>
  <si>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</si>
  <si>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</si>
  <si>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</si>
  <si>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</si>
  <si>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</si>
  <si>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</si>
  <si>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</si>
  <si>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</si>
  <si>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</si>
  <si>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</si>
  <si>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</si>
  <si>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</si>
  <si>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</si>
  <si>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</si>
  <si>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</si>
  <si>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</si>
  <si>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</si>
  <si>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</si>
  <si>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</si>
  <si>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</si>
  <si>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</si>
  <si>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</si>
  <si>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</si>
  <si>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</si>
  <si>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</si>
  <si>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</si>
  <si>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</si>
  <si>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</si>
  <si>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</si>
  <si>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</si>
  <si>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</si>
  <si>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</si>
  <si>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</si>
  <si>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</si>
  <si>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</si>
  <si>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</si>
  <si>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</si>
  <si>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</si>
  <si>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</si>
  <si>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</si>
  <si>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</si>
  <si>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</si>
  <si>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</si>
  <si>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</si>
  <si>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</si>
  <si>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</si>
  <si>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</si>
  <si>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</si>
  <si>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</si>
  <si>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</si>
  <si>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</si>
  <si>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</si>
  <si>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</si>
  <si>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</si>
  <si>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</si>
  <si>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</si>
  <si>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</si>
  <si>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</si>
  <si>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</si>
  <si>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</si>
  <si>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</si>
  <si>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</si>
  <si>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</si>
  <si>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</si>
  <si>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</si>
  <si>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</si>
  <si>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</si>
  <si>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</si>
  <si>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</si>
  <si>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</si>
  <si>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</si>
  <si>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</si>
  <si>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</si>
  <si>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</si>
  <si>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</si>
  <si>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</si>
  <si>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</si>
  <si>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</si>
  <si>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</si>
  <si>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</si>
  <si>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</si>
  <si>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</si>
  <si>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</si>
  <si>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</si>
  <si>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</si>
  <si>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</si>
  <si>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</si>
  <si>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</si>
  <si>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</si>
  <si>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</si>
  <si>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</si>
  <si>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</si>
  <si>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</si>
  <si>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</si>
  <si>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</si>
  <si>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</si>
  <si>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</si>
  <si>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</si>
  <si>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</si>
  <si>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</si>
  <si>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</si>
  <si>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</si>
  <si>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</si>
  <si>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</si>
  <si>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</si>
  <si>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</si>
  <si>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</si>
  <si>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</si>
  <si>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</si>
  <si>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</si>
  <si>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</si>
  <si>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</si>
  <si>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</si>
  <si>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</si>
  <si>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</si>
  <si>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</si>
  <si>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</si>
  <si>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</si>
  <si>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</si>
  <si>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</si>
  <si>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</si>
  <si>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</si>
  <si>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</si>
  <si>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</si>
  <si>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</si>
  <si>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</si>
  <si>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</si>
  <si>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</si>
  <si>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</si>
  <si>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</si>
  <si>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</si>
  <si>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</si>
  <si>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</si>
  <si>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</si>
  <si>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</si>
  <si>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</si>
  <si>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</si>
  <si>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</si>
  <si>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</si>
  <si>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</si>
  <si>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</si>
  <si>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</si>
  <si>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</si>
  <si>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</si>
  <si>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</si>
  <si>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</si>
  <si>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</si>
  <si>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</si>
  <si>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</si>
  <si>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</si>
  <si>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</si>
  <si>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</si>
  <si>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</si>
  <si>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</si>
  <si>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</si>
  <si>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</si>
  <si>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</si>
  <si>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</si>
  <si>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</si>
  <si>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</si>
  <si>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</si>
  <si>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</si>
  <si>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</si>
  <si>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</si>
  <si>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</si>
  <si>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</si>
  <si>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</si>
  <si>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</si>
  <si>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</si>
  <si>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</si>
  <si>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</si>
  <si>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</si>
  <si>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</si>
  <si>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</si>
  <si>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</si>
  <si>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</si>
  <si>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</si>
  <si>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</si>
  <si>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</si>
  <si>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</si>
  <si>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</si>
  <si>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</si>
  <si>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</si>
  <si>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</si>
  <si>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</si>
  <si>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</si>
  <si>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</si>
  <si>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</si>
  <si>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</si>
  <si>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</si>
  <si>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</si>
  <si>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</si>
  <si>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</si>
  <si>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</si>
  <si>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</si>
  <si>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</si>
  <si>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</si>
  <si>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</si>
  <si>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</si>
  <si>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</si>
  <si>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</si>
  <si>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</si>
  <si>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</si>
  <si>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</si>
  <si>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</si>
  <si>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</si>
  <si>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</si>
  <si>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</si>
  <si>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</si>
  <si>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</si>
  <si>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</si>
  <si>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</si>
  <si>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</si>
  <si>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</si>
  <si>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</si>
  <si>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</si>
  <si>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</si>
  <si>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</si>
  <si>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</si>
  <si>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</si>
  <si>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</si>
  <si>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</si>
  <si>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</si>
  <si>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</si>
  <si>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</si>
  <si>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</si>
  <si>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</si>
  <si>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</si>
  <si>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</si>
  <si>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</si>
  <si>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</si>
  <si>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</si>
  <si>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</si>
  <si>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</si>
  <si>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</si>
  <si>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</si>
  <si>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</si>
  <si>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</si>
  <si>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</si>
  <si>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</si>
  <si>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</si>
  <si>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</si>
  <si>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</si>
  <si>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</si>
  <si>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</si>
  <si>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</si>
  <si>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</si>
  <si>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</si>
  <si>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</si>
  <si>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</si>
  <si>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</si>
  <si>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</si>
  <si>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</si>
  <si>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</si>
  <si>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</si>
  <si>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</si>
  <si>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</si>
  <si>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</si>
  <si>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</si>
  <si>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</si>
  <si>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</si>
  <si>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</si>
  <si>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</si>
  <si>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</si>
  <si>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</si>
  <si>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</si>
  <si>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</si>
  <si>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</si>
  <si>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</si>
  <si>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</si>
  <si>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</si>
  <si>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</si>
  <si>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</si>
  <si>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</si>
  <si>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</si>
  <si>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</si>
  <si>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</si>
  <si>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</si>
  <si>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</si>
  <si>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</si>
  <si>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</si>
  <si>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</si>
  <si>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</si>
  <si>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</si>
  <si>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</si>
  <si>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</si>
  <si>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</si>
  <si>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</si>
  <si>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</si>
  <si>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</si>
  <si>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</si>
  <si>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</si>
  <si>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</si>
  <si>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</si>
  <si>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</si>
  <si>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</si>
  <si>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</si>
  <si>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</si>
  <si>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</si>
  <si>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</si>
  <si>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</si>
  <si>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</si>
  <si>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</si>
  <si>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</si>
  <si>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</si>
  <si>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</si>
  <si>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</si>
  <si>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</si>
  <si>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</si>
  <si>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</si>
  <si>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</si>
  <si>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</si>
  <si>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</si>
  <si>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</si>
  <si>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</si>
  <si>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</si>
  <si>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</si>
  <si>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</si>
  <si>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</si>
  <si>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</si>
  <si>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</si>
  <si>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</si>
  <si>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</si>
  <si>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</si>
  <si>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</si>
  <si>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</si>
  <si>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</si>
  <si>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</si>
  <si>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</si>
  <si>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</si>
  <si>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</si>
  <si>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</si>
  <si>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</si>
  <si>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</si>
  <si>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</si>
  <si>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</si>
  <si>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</si>
  <si>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</si>
  <si>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</si>
  <si>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</si>
  <si>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</si>
  <si>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</si>
  <si>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</si>
  <si>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</si>
  <si>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</si>
  <si>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</si>
  <si>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</si>
  <si>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</si>
  <si>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</si>
  <si>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</si>
  <si>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</si>
  <si>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</si>
  <si>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</si>
  <si>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</si>
  <si>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</si>
  <si>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</si>
  <si>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</si>
  <si>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</si>
  <si>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</si>
  <si>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</si>
  <si>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</si>
  <si>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</si>
  <si>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</si>
  <si>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</si>
  <si>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</si>
  <si>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</si>
  <si>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</si>
  <si>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</si>
  <si>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</si>
  <si>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</si>
  <si>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</si>
  <si>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</si>
  <si>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</si>
  <si>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</si>
  <si>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</si>
  <si>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</si>
  <si>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</si>
  <si>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</si>
  <si>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</si>
  <si>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</si>
  <si>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</si>
  <si>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</si>
  <si>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</si>
  <si>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</si>
  <si>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</si>
  <si>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</si>
  <si>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</si>
  <si>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</si>
  <si>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</si>
  <si>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</si>
  <si>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</si>
  <si>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</si>
  <si>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</si>
  <si>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</si>
  <si>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</si>
  <si>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</si>
  <si>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</si>
  <si>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</si>
  <si>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</si>
  <si>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</si>
  <si>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</si>
  <si>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</si>
  <si>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</si>
  <si>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</si>
  <si>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</si>
  <si>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</si>
  <si>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</si>
  <si>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</si>
  <si>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</si>
  <si>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</si>
  <si>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</si>
  <si>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</si>
  <si>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</si>
  <si>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</si>
  <si>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</si>
  <si>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</si>
  <si>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</si>
  <si>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</si>
  <si>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</si>
  <si>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</si>
  <si>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</si>
  <si>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</si>
  <si>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</si>
  <si>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</si>
  <si>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</si>
  <si>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</si>
  <si>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</si>
  <si>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</si>
  <si>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</si>
  <si>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</si>
  <si>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</si>
  <si>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</si>
  <si>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</si>
  <si>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</si>
  <si>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</si>
  <si>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</si>
  <si>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</si>
  <si>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</si>
  <si>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</si>
  <si>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</si>
  <si>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</si>
  <si>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</si>
  <si>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</si>
  <si>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</si>
  <si>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</si>
  <si>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</si>
  <si>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</si>
  <si>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</si>
  <si>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</si>
  <si>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</si>
  <si>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</si>
  <si>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</si>
  <si>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</si>
  <si>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</si>
  <si>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</si>
  <si>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</si>
  <si>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</si>
  <si>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</si>
  <si>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</si>
  <si>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</si>
  <si>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</si>
  <si>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</si>
  <si>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</si>
  <si>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</si>
  <si>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</si>
  <si>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</si>
  <si>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</si>
  <si>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</si>
  <si>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</si>
  <si>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</si>
  <si>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</si>
  <si>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</si>
  <si>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</si>
  <si>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</si>
  <si>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</si>
  <si>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</si>
  <si>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</si>
  <si>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</si>
  <si>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</si>
  <si>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</si>
  <si>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</si>
  <si>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</si>
  <si>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</si>
  <si>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</si>
  <si>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</si>
  <si>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</si>
  <si>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</si>
  <si>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</si>
  <si>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</si>
  <si>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</si>
  <si>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</si>
  <si>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</si>
  <si>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</si>
  <si>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</si>
  <si>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</si>
  <si>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</si>
  <si>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</si>
  <si>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</si>
  <si>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</si>
  <si>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</si>
  <si>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</si>
  <si>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</si>
  <si>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</si>
  <si>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</si>
  <si>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</si>
  <si>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</si>
  <si>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</si>
  <si>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</si>
  <si>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</si>
  <si>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</si>
  <si>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</si>
  <si>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</si>
  <si>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</si>
  <si>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</si>
  <si>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</si>
  <si>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</si>
  <si>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</si>
  <si>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</si>
  <si>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</si>
  <si>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</si>
  <si>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</si>
  <si>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</si>
  <si>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</si>
  <si>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</si>
  <si>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</si>
  <si>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</si>
  <si>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</si>
  <si>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</si>
  <si>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</si>
  <si>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</si>
  <si>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</si>
  <si>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</si>
  <si>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</si>
  <si>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</si>
  <si>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</si>
  <si>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</si>
  <si>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</si>
  <si>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</si>
  <si>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</si>
  <si>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</si>
  <si>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</si>
  <si>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</si>
  <si>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</si>
  <si>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</si>
  <si>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</si>
  <si>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</si>
  <si>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</si>
  <si>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</si>
  <si>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</si>
  <si>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</si>
  <si>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</si>
  <si>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</si>
  <si>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</si>
  <si>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</si>
  <si>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</si>
  <si>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</si>
  <si>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</si>
  <si>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</si>
  <si>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</si>
  <si>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</si>
  <si>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</si>
  <si>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</si>
  <si>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</si>
  <si>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</si>
  <si>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</si>
  <si>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</si>
  <si>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</si>
  <si>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</si>
  <si>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</si>
  <si>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</si>
  <si>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</si>
  <si>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</si>
  <si>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</si>
  <si>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</si>
  <si>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</si>
  <si>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</si>
  <si>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</si>
  <si>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</si>
  <si>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</si>
  <si>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</si>
  <si>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</si>
  <si>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</si>
  <si>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</si>
  <si>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</si>
  <si>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</si>
  <si>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</si>
  <si>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</si>
  <si>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</si>
  <si>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</si>
  <si>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</si>
  <si>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</si>
  <si>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</si>
  <si>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</si>
  <si>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</si>
  <si>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</si>
  <si>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</si>
  <si>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</si>
  <si>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</si>
  <si>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</si>
  <si>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</si>
  <si>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</si>
  <si>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</si>
  <si>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</si>
  <si>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</si>
  <si>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</si>
  <si>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</si>
  <si>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</si>
  <si>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</si>
  <si>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</si>
  <si>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</si>
  <si>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</si>
  <si>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</si>
  <si>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</si>
  <si>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</si>
  <si>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</si>
  <si>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</si>
  <si>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</si>
  <si>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</si>
  <si>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</si>
  <si>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</si>
  <si>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</si>
  <si>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</si>
  <si>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</si>
  <si>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</si>
  <si>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</si>
  <si>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</si>
  <si>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</si>
  <si>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</si>
  <si>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</si>
  <si>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</si>
  <si>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</si>
  <si>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</si>
  <si>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</si>
  <si>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</si>
  <si>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</si>
  <si>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</si>
  <si>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</si>
  <si>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</si>
  <si>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</si>
  <si>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</si>
  <si>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</si>
  <si>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</si>
  <si>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</si>
  <si>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</si>
  <si>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</si>
  <si>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</si>
  <si>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</si>
  <si>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</si>
  <si>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</si>
  <si>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</si>
  <si>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</si>
  <si>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</si>
  <si>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</si>
  <si>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</si>
  <si>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</si>
  <si>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</si>
  <si>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</si>
  <si>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</si>
  <si>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</si>
  <si>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</si>
  <si>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</si>
  <si>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</si>
  <si>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</si>
  <si>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</si>
  <si>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</si>
  <si>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</si>
  <si>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</si>
  <si>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</si>
  <si>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</si>
  <si>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</si>
  <si>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</si>
  <si>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</si>
  <si>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</si>
  <si>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</si>
  <si>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</si>
  <si>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</si>
  <si>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</si>
  <si>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</si>
  <si>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</si>
  <si>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</si>
  <si>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</si>
  <si>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</si>
  <si>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</si>
  <si>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</si>
  <si>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</si>
  <si>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</si>
  <si>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</si>
  <si>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</si>
  <si>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</si>
  <si>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</si>
  <si>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</si>
  <si>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</si>
  <si>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</si>
  <si>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</si>
  <si>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</si>
  <si>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</si>
  <si>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</si>
  <si>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</si>
  <si>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</si>
  <si>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</si>
  <si>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</si>
  <si>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</si>
  <si>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</si>
  <si>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</si>
  <si>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</si>
  <si>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</si>
  <si>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</si>
  <si>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</si>
  <si>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</si>
  <si>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</si>
  <si>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</si>
  <si>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</si>
  <si>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</si>
  <si>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</si>
  <si>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</si>
  <si>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</si>
  <si>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</si>
  <si>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</si>
  <si>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</si>
  <si>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</si>
  <si>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</si>
  <si>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</si>
  <si>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</si>
  <si>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</si>
  <si>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</si>
  <si>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</si>
  <si>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</si>
  <si>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</si>
  <si>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</si>
  <si>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</si>
  <si>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</si>
  <si>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</si>
  <si>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</si>
  <si>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</si>
  <si>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</si>
  <si>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</si>
  <si>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</si>
  <si>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</si>
  <si>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</si>
  <si>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</si>
  <si>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</si>
  <si>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</si>
  <si>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</si>
  <si>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</si>
  <si>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</si>
  <si>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</si>
  <si>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</si>
  <si>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</si>
  <si>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</si>
  <si>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</si>
  <si>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</si>
  <si>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</si>
  <si>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</si>
  <si>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</si>
  <si>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</si>
  <si>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</si>
  <si>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</si>
  <si>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</si>
  <si>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</si>
  <si>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</si>
  <si>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</si>
  <si>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</si>
  <si>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</si>
  <si>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</si>
  <si>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</si>
  <si>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</si>
  <si>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</si>
  <si>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</si>
  <si>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</si>
  <si>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</si>
  <si>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</si>
  <si>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</si>
  <si>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</si>
  <si>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</si>
  <si>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</si>
  <si>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</si>
  <si>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</si>
  <si>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</si>
  <si>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</si>
  <si>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</si>
  <si>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</si>
  <si>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</si>
  <si>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</si>
  <si>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</si>
  <si>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</si>
  <si>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</si>
  <si>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</si>
  <si>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</si>
  <si>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</si>
  <si>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</si>
  <si>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</si>
  <si>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</si>
  <si>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</si>
  <si>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</si>
  <si>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</si>
  <si>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</si>
  <si>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</si>
  <si>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</si>
  <si>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</si>
  <si>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</si>
  <si>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</si>
  <si>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</si>
  <si>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</si>
  <si>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</si>
  <si>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</si>
  <si>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</si>
  <si>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</si>
  <si>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</si>
  <si>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</si>
  <si>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</si>
  <si>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</si>
  <si>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</si>
  <si>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</si>
  <si>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</si>
  <si>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</si>
  <si>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</si>
  <si>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</si>
  <si>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</si>
  <si>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</si>
  <si>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</si>
  <si>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</si>
  <si>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</si>
  <si>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</si>
  <si>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</si>
  <si>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</si>
  <si>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</si>
  <si>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</si>
  <si>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</si>
  <si>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</si>
  <si>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</si>
  <si>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</si>
  <si>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</si>
  <si>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</si>
  <si>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</si>
  <si>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</si>
  <si>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</si>
  <si>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</si>
  <si>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</si>
  <si>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</si>
  <si>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</si>
  <si>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</si>
  <si>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</si>
  <si>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</si>
  <si>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</si>
  <si>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</si>
  <si>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</si>
  <si>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</si>
  <si>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</si>
  <si>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</si>
  <si>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</si>
  <si>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</si>
  <si>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</si>
  <si>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</si>
  <si>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</si>
  <si>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</si>
  <si>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</si>
  <si>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</si>
  <si>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</si>
  <si>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</si>
  <si>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</si>
  <si>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</si>
  <si>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</si>
  <si>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</si>
  <si>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</si>
  <si>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</si>
  <si>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</si>
  <si>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</si>
  <si>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</si>
  <si>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</si>
  <si>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</si>
  <si>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</si>
  <si>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</si>
  <si>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</si>
  <si>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</si>
  <si>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</si>
  <si>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</si>
  <si>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</si>
  <si>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</si>
  <si>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</si>
  <si>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</si>
  <si>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</si>
  <si>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</si>
  <si>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</si>
  <si>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</si>
  <si>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</si>
  <si>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</si>
  <si>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</si>
  <si>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</si>
  <si>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</si>
  <si>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</si>
  <si>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</si>
  <si>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</si>
  <si>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</si>
  <si>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</si>
  <si>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</si>
  <si>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</si>
  <si>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</si>
  <si>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</si>
  <si>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</si>
  <si>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</si>
  <si>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</si>
  <si>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</si>
  <si>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</si>
  <si>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</si>
  <si>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</si>
  <si>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</si>
  <si>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</si>
  <si>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</si>
  <si>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</si>
  <si>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</si>
  <si>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</si>
  <si>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</si>
  <si>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</si>
  <si>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</si>
  <si>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</si>
  <si>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</si>
  <si>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</si>
  <si>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</si>
  <si>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</si>
  <si>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</si>
  <si>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</si>
  <si>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</si>
  <si>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</si>
  <si>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</si>
  <si>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</si>
  <si>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</si>
  <si>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</si>
  <si>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</si>
  <si>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</si>
  <si>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</si>
  <si>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</si>
  <si>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</si>
  <si>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</si>
  <si>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</si>
  <si>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</si>
  <si>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</si>
  <si>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</si>
  <si>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</si>
  <si>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</si>
  <si>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</si>
  <si>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</si>
  <si>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</si>
  <si>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</si>
  <si>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</si>
  <si>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</si>
  <si>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</si>
  <si>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</si>
  <si>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</si>
  <si>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</si>
  <si>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</si>
  <si>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</si>
  <si>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</si>
  <si>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</si>
  <si>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</si>
  <si>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</si>
  <si>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</si>
  <si>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</si>
  <si>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</si>
  <si>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</si>
  <si>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</si>
  <si>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</si>
  <si>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</si>
  <si>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</si>
  <si>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</si>
  <si>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</si>
  <si>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</si>
  <si>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</si>
  <si>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</si>
  <si>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</si>
  <si>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</si>
  <si>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</si>
  <si>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</si>
  <si>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</si>
  <si>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</si>
  <si>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</si>
  <si>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</si>
  <si>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</si>
  <si>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</si>
  <si>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</si>
  <si>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</si>
  <si>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</si>
  <si>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</si>
  <si>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</si>
  <si>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</si>
  <si>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</si>
  <si>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</si>
  <si>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</si>
  <si>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</si>
  <si>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</si>
  <si>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</si>
  <si>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</si>
  <si>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</si>
  <si>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</si>
  <si>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</si>
  <si>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</si>
  <si>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</si>
  <si>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</si>
  <si>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</si>
  <si>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</si>
  <si>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</si>
  <si>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</si>
  <si>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</si>
  <si>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</si>
  <si>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</si>
  <si>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</si>
  <si>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</si>
  <si>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</si>
  <si>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</si>
  <si>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</si>
  <si>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</si>
  <si>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</si>
  <si>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</si>
  <si>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</si>
  <si>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</si>
  <si>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</si>
  <si>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</si>
  <si>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</si>
  <si>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</si>
  <si>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</si>
  <si>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</si>
  <si>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</si>
  <si>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</si>
  <si>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</si>
  <si>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</si>
  <si>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</si>
  <si>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</si>
  <si>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</si>
  <si>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</si>
  <si>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</si>
  <si>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</si>
  <si>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</si>
  <si>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</si>
  <si>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</si>
  <si>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</si>
  <si>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</si>
  <si>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</si>
  <si>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</si>
  <si>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</si>
  <si>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</si>
  <si>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</si>
  <si>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</si>
  <si>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</si>
  <si>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</si>
  <si>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</si>
  <si>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</si>
  <si>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</si>
  <si>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</si>
  <si>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</si>
  <si>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</si>
  <si>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</si>
  <si>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</si>
  <si>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</si>
  <si>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</si>
  <si>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</si>
  <si>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</si>
  <si>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</si>
  <si>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</si>
  <si>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</si>
  <si>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</si>
  <si>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</si>
  <si>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</si>
  <si>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</si>
  <si>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</si>
  <si>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</si>
  <si>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</si>
  <si>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</si>
  <si>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</si>
  <si>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</si>
  <si>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</si>
  <si>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</si>
  <si>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</si>
  <si>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</si>
  <si>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</si>
  <si>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</si>
  <si>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</si>
  <si>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</si>
  <si>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</si>
  <si>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</si>
  <si>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</si>
  <si>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</si>
  <si>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</si>
  <si>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</si>
  <si>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</si>
  <si>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</si>
  <si>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</si>
  <si>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</si>
  <si>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</si>
  <si>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</si>
  <si>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</si>
  <si>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</si>
  <si>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</si>
  <si>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</si>
  <si>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</si>
  <si>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</si>
  <si>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</si>
  <si>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</si>
  <si>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</si>
  <si>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</si>
  <si>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</si>
  <si>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</si>
  <si>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</si>
  <si>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</si>
  <si>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</si>
  <si>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</si>
  <si>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</si>
  <si>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</si>
  <si>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</si>
  <si>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</si>
  <si>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</si>
  <si>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</si>
  <si>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</si>
  <si>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</si>
  <si>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</si>
  <si>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</si>
  <si>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</si>
  <si>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</si>
  <si>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</si>
  <si>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</si>
  <si>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</si>
  <si>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</si>
  <si>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</si>
  <si>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</si>
  <si>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</si>
  <si>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</si>
  <si>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</si>
  <si>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</si>
  <si>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</si>
  <si>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</si>
  <si>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</si>
  <si>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</si>
  <si>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</si>
  <si>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</si>
  <si>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</si>
  <si>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</si>
  <si>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</si>
  <si>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</si>
  <si>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</si>
  <si>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</si>
  <si>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</si>
  <si>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</si>
  <si>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</si>
  <si>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</si>
  <si>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</si>
  <si>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</si>
  <si>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</si>
  <si>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</si>
  <si>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</si>
  <si>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</si>
  <si>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</si>
  <si>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</si>
  <si>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</si>
  <si>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</si>
  <si>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</si>
  <si>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</si>
  <si>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</si>
  <si>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</si>
  <si>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</si>
  <si>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</si>
  <si>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</si>
  <si>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</si>
  <si>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</si>
  <si>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</si>
  <si>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</si>
  <si>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</si>
  <si>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</si>
  <si>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</si>
  <si>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</si>
  <si>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</si>
  <si>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</si>
  <si>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</si>
  <si>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</si>
  <si>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</si>
  <si>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</si>
  <si>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</si>
  <si>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</si>
  <si>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</si>
  <si>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</si>
  <si>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</si>
  <si>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</si>
  <si>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</si>
  <si>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</si>
  <si>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</si>
  <si>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</si>
  <si>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</si>
  <si>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</si>
  <si>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</si>
  <si>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</si>
  <si>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</si>
  <si>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</si>
  <si>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</si>
  <si>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</si>
  <si>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</si>
  <si>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</si>
  <si>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</si>
  <si>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</si>
  <si>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</si>
  <si>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</si>
  <si>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</si>
  <si>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</si>
  <si>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</si>
  <si>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</si>
  <si>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</si>
  <si>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</si>
  <si>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</si>
  <si>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</si>
  <si>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</si>
  <si>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</si>
  <si>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</si>
  <si>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</si>
  <si>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</si>
  <si>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</si>
  <si>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</si>
  <si>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</si>
  <si>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</si>
  <si>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</si>
  <si>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</si>
  <si>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</si>
  <si>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</si>
  <si>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</si>
  <si>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</si>
  <si>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</si>
  <si>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</si>
  <si>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</si>
  <si>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</si>
  <si>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</si>
  <si>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</si>
  <si>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</si>
  <si>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</si>
  <si>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</si>
  <si>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</si>
  <si>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</si>
  <si>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</si>
  <si>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</si>
  <si>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</si>
  <si>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</si>
  <si>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</si>
  <si>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</si>
  <si>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</si>
  <si>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</si>
  <si>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</si>
  <si>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</si>
  <si>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</si>
  <si>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</si>
  <si>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</si>
  <si>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</si>
  <si>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</si>
  <si>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</si>
  <si>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</si>
  <si>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</si>
  <si>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</si>
  <si>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</si>
  <si>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</si>
  <si>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</si>
  <si>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</si>
  <si>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</si>
  <si>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</si>
  <si>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</si>
  <si>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</si>
  <si>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</si>
  <si>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</si>
  <si>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</si>
  <si>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</si>
  <si>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</si>
  <si>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</si>
  <si>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</si>
  <si>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</si>
  <si>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</si>
  <si>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</si>
  <si>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</si>
  <si>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</si>
  <si>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</si>
  <si>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</si>
  <si>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</si>
  <si>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</si>
  <si>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</si>
  <si>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</si>
  <si>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</si>
  <si>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</si>
  <si>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</si>
  <si>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</si>
  <si>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</si>
  <si>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</si>
  <si>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</si>
  <si>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</si>
  <si>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</si>
  <si>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</si>
  <si>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</si>
  <si>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</si>
  <si>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</si>
  <si>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</si>
  <si>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</si>
  <si>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</si>
  <si>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</si>
  <si>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</si>
  <si>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</si>
  <si>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</si>
  <si>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</si>
  <si>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</si>
  <si>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</si>
  <si>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</si>
  <si>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</si>
  <si>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</si>
  <si>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</si>
  <si>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</si>
  <si>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</si>
  <si>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</si>
  <si>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</si>
  <si>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</si>
  <si>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</si>
  <si>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</si>
  <si>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</si>
  <si>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</si>
  <si>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</si>
  <si>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</si>
  <si>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</si>
  <si>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</si>
  <si>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</si>
  <si>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</si>
  <si>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</si>
  <si>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</si>
  <si>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</si>
  <si>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</si>
  <si>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</si>
  <si>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</si>
  <si>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</si>
  <si>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</si>
  <si>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</si>
  <si>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</si>
  <si>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</si>
  <si>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</si>
  <si>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</si>
  <si>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</si>
  <si>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</si>
  <si>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</si>
  <si>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</si>
  <si>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</si>
  <si>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</si>
  <si>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</si>
  <si>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</si>
  <si>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</si>
  <si>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</si>
  <si>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</si>
  <si>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</si>
  <si>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</si>
  <si>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</si>
  <si>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</si>
  <si>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</si>
  <si>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</si>
  <si>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</si>
  <si>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</si>
  <si>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</si>
  <si>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</si>
  <si>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</si>
  <si>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</si>
  <si>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</si>
  <si>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</si>
  <si>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</si>
  <si>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</si>
  <si>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</si>
  <si>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</si>
  <si>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</si>
  <si>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</si>
  <si>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</si>
  <si>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</si>
  <si>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</si>
  <si>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</si>
  <si>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</si>
  <si>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</si>
  <si>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</si>
  <si>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</si>
  <si>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</si>
  <si>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</si>
  <si>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</si>
  <si>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</si>
  <si>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</si>
  <si>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</si>
  <si>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</si>
  <si>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</si>
  <si>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</si>
  <si>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</si>
  <si>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</si>
  <si>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</si>
  <si>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</si>
  <si>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</si>
  <si>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</si>
  <si>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</si>
  <si>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</si>
  <si>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</si>
  <si>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</si>
  <si>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</si>
  <si>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</si>
  <si>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</si>
  <si>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</si>
  <si>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</si>
  <si>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</si>
  <si>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</si>
  <si>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</si>
  <si>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</si>
  <si>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</si>
  <si>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</si>
  <si>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</si>
  <si>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</si>
  <si>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</si>
  <si>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</si>
  <si>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</si>
  <si>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</si>
  <si>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</si>
  <si>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</si>
  <si>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</si>
  <si>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</si>
  <si>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</si>
  <si>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</si>
  <si>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</si>
  <si>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</si>
  <si>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</si>
  <si>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</si>
  <si>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</si>
  <si>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</si>
  <si>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</si>
  <si>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</si>
  <si>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</si>
  <si>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</si>
  <si>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</si>
  <si>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</si>
  <si>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</si>
  <si>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</si>
  <si>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</si>
  <si>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</si>
  <si>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</si>
  <si>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</si>
  <si>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</si>
  <si>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</si>
  <si>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</si>
  <si>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</si>
  <si>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</si>
  <si>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</si>
  <si>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</si>
  <si>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</si>
  <si>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</si>
  <si>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</si>
  <si>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</si>
  <si>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</si>
  <si>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</si>
  <si>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</si>
  <si>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</si>
  <si>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</si>
  <si>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</si>
  <si>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</si>
  <si>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</si>
  <si>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</si>
  <si>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</si>
  <si>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</si>
  <si>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</si>
  <si>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</si>
  <si>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</si>
  <si>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</si>
  <si>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</si>
  <si>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</si>
  <si>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</si>
  <si>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</si>
  <si>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</si>
  <si>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</si>
  <si>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</si>
  <si>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</si>
  <si>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</si>
  <si>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</si>
  <si>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</si>
  <si>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</si>
  <si>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</si>
  <si>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</si>
  <si>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</si>
  <si>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</si>
  <si>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</si>
  <si>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</si>
  <si>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</si>
  <si>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</si>
  <si>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</si>
  <si>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</si>
  <si>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</si>
  <si>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</si>
  <si>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</si>
  <si>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</si>
  <si>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</si>
  <si>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</si>
  <si>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</si>
  <si>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</si>
  <si>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</si>
  <si>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</si>
  <si>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</si>
  <si>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</si>
  <si>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</si>
  <si>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</si>
  <si>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</si>
  <si>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</si>
  <si>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</si>
  <si>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</si>
  <si>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</si>
  <si>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</si>
  <si>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</si>
  <si>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</si>
  <si>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</si>
  <si>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</si>
  <si>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</si>
  <si>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</si>
  <si>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</si>
  <si>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</si>
  <si>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</si>
  <si>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</si>
  <si>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</si>
  <si>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</si>
  <si>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</si>
  <si>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</si>
  <si>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</si>
  <si>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</si>
  <si>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</si>
  <si>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</si>
  <si>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</si>
  <si>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</si>
  <si>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</si>
  <si>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</si>
  <si>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</si>
  <si>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</si>
  <si>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</si>
  <si>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</si>
  <si>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</si>
  <si>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</si>
  <si>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</si>
  <si>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</si>
  <si>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</si>
  <si>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</si>
  <si>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</si>
  <si>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</si>
  <si>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</si>
  <si>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</si>
  <si>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</si>
  <si>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</si>
  <si>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</si>
  <si>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</si>
  <si>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</si>
  <si>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</si>
  <si>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</si>
  <si>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</si>
  <si>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</si>
  <si>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</si>
  <si>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</si>
  <si>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</si>
  <si>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</si>
  <si>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</si>
  <si>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</si>
  <si>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</si>
  <si>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</si>
  <si>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</si>
  <si>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</si>
  <si>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</si>
  <si>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</si>
  <si>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</si>
  <si>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</si>
  <si>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</si>
  <si>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</si>
  <si>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</si>
  <si>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</si>
  <si>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</si>
  <si>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</si>
  <si>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</si>
  <si>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</si>
  <si>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</si>
  <si>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</si>
  <si>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</si>
  <si>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</si>
  <si>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</si>
  <si>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</si>
  <si>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</si>
  <si>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</si>
  <si>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</si>
  <si>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</si>
  <si>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</si>
  <si>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</si>
  <si>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</si>
  <si>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</si>
  <si>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</si>
  <si>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</si>
  <si>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</si>
  <si>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</si>
  <si>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</si>
  <si>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</si>
  <si>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</si>
  <si>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</si>
  <si>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</si>
  <si>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</si>
  <si>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</si>
  <si>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</si>
  <si>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</si>
  <si>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</si>
  <si>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</si>
  <si>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</si>
  <si>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</si>
  <si>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</si>
  <si>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</si>
  <si>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</si>
  <si>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</si>
  <si>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</si>
  <si>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</si>
  <si>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</si>
  <si>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</si>
  <si>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</si>
  <si>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</si>
  <si>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</si>
  <si>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</si>
  <si>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</si>
  <si>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</si>
  <si>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</si>
  <si>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</si>
  <si>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</si>
  <si>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</si>
  <si>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</si>
  <si>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</si>
  <si>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</si>
  <si>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</si>
  <si>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</si>
  <si>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</si>
  <si>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</si>
  <si>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</si>
  <si>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</si>
  <si>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</si>
  <si>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</si>
  <si>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</si>
  <si>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</si>
  <si>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</si>
  <si>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</si>
  <si>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</si>
  <si>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</si>
  <si>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</si>
  <si>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</si>
  <si>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</si>
  <si>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</si>
  <si>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</si>
  <si>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</si>
  <si>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</si>
  <si>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</si>
  <si>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</si>
  <si>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</si>
  <si>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</si>
  <si>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</si>
  <si>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</si>
  <si>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</si>
  <si>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</si>
  <si>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</si>
  <si>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</si>
  <si>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</si>
  <si>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</si>
  <si>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</si>
  <si>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</si>
  <si>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</si>
  <si>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</si>
  <si>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</si>
  <si>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</si>
  <si>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</si>
  <si>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</si>
  <si>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</si>
  <si>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</si>
  <si>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</si>
  <si>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</si>
  <si>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</si>
  <si>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</si>
  <si>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</si>
  <si>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</si>
  <si>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</si>
  <si>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</si>
  <si>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</si>
  <si>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</si>
  <si>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</si>
  <si>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</si>
  <si>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</si>
  <si>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</si>
  <si>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</si>
  <si>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</si>
  <si>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</si>
  <si>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</si>
  <si>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</si>
  <si>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</si>
  <si>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</si>
  <si>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</si>
  <si>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</si>
  <si>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</si>
  <si>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</si>
  <si>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</si>
  <si>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</si>
  <si>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</si>
  <si>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</si>
  <si>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</si>
  <si>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</si>
  <si>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</si>
  <si>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</si>
  <si>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</si>
  <si>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</si>
  <si>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</si>
  <si>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</si>
  <si>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</si>
  <si>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</si>
  <si>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</si>
  <si>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</si>
  <si>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</si>
  <si>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</si>
  <si>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</si>
  <si>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</si>
  <si>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</si>
  <si>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</si>
  <si>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</si>
  <si>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</si>
  <si>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</si>
  <si>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</si>
  <si>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</si>
  <si>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</si>
  <si>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</si>
  <si>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</si>
  <si>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</si>
  <si>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</si>
  <si>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</si>
  <si>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</si>
  <si>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</si>
  <si>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</si>
  <si>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</si>
  <si>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</si>
  <si>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</si>
  <si>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</si>
  <si>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</si>
  <si>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</si>
  <si>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</si>
  <si>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</si>
  <si>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</si>
  <si>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</si>
  <si>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</si>
  <si>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</si>
  <si>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</si>
  <si>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</si>
  <si>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</si>
  <si>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</si>
  <si>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</si>
  <si>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</si>
  <si>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</si>
  <si>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</si>
  <si>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</si>
  <si>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</si>
  <si>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</si>
  <si>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</si>
  <si>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</si>
  <si>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</si>
  <si>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</si>
  <si>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</si>
  <si>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</si>
  <si>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</si>
  <si>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</si>
  <si>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</si>
  <si>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</si>
  <si>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</si>
  <si>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</si>
  <si>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</si>
  <si>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</si>
  <si>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</si>
  <si>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</si>
  <si>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</si>
  <si>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</si>
  <si>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</si>
  <si>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</si>
  <si>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</si>
  <si>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</si>
  <si>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</si>
  <si>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</si>
  <si>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</si>
  <si>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</si>
  <si>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</si>
  <si>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</si>
  <si>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</si>
  <si>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</si>
  <si>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</si>
  <si>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</si>
  <si>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</si>
  <si>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</si>
  <si>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</si>
  <si>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</si>
  <si>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</si>
  <si>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</si>
  <si>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</si>
  <si>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</si>
  <si>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</si>
  <si>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</si>
  <si>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</si>
  <si>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</si>
  <si>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</si>
  <si>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</si>
  <si>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</si>
  <si>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</si>
  <si>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</si>
  <si>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</si>
  <si>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</si>
  <si>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</si>
  <si>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</si>
  <si>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</si>
  <si>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</si>
  <si>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</si>
  <si>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</si>
  <si>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</si>
  <si>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</si>
  <si>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</si>
  <si>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</si>
  <si>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</si>
  <si>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</si>
  <si>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</si>
  <si>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</si>
  <si>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</si>
  <si>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</si>
  <si>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</si>
  <si>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</si>
  <si>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</si>
  <si>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</si>
  <si>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</si>
  <si>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</si>
  <si>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</si>
  <si>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</si>
  <si>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</si>
  <si>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</si>
  <si>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</si>
  <si>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</si>
  <si>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</si>
  <si>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</si>
  <si>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</si>
  <si>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</si>
  <si>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</si>
  <si>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</si>
  <si>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</si>
  <si>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</si>
  <si>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</si>
  <si>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</si>
  <si>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</si>
  <si>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</si>
  <si>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</si>
  <si>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</si>
  <si>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</si>
  <si>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</si>
  <si>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</si>
  <si>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</si>
  <si>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</si>
  <si>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</si>
  <si>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</si>
  <si>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</si>
  <si>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</si>
  <si>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</si>
  <si>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</si>
  <si>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</si>
  <si>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</si>
  <si>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</si>
  <si>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</si>
  <si>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</si>
  <si>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</si>
  <si>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</si>
  <si>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</si>
  <si>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</si>
  <si>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</si>
  <si>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</si>
  <si>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</si>
  <si>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</si>
  <si>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</si>
  <si>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</si>
  <si>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</si>
  <si>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</si>
  <si>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</si>
  <si>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</si>
  <si>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</si>
  <si>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</si>
  <si>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</si>
  <si>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</si>
  <si>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</si>
  <si>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</si>
  <si>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</si>
  <si>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</si>
  <si>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</si>
  <si>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</si>
  <si>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</si>
  <si>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</si>
  <si>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</si>
  <si>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</si>
  <si>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</si>
  <si>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</si>
  <si>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</si>
  <si>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</si>
  <si>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</si>
  <si>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</si>
  <si>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</si>
  <si>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</si>
  <si>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</si>
  <si>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</si>
  <si>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</si>
  <si>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</si>
  <si>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</si>
  <si>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</si>
  <si>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</si>
  <si>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</si>
  <si>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</si>
  <si>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</si>
  <si>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</si>
  <si>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</si>
  <si>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</si>
  <si>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</si>
  <si>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</si>
  <si>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</si>
  <si>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</si>
  <si>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</si>
  <si>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</si>
  <si>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</si>
  <si>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</si>
  <si>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</si>
  <si>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</si>
  <si>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</si>
  <si>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</si>
  <si>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</si>
  <si>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</si>
  <si>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</si>
  <si>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</si>
  <si>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</si>
  <si>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</si>
  <si>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</si>
  <si>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</si>
  <si>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</si>
  <si>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</si>
  <si>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</si>
  <si>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</si>
  <si>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</si>
  <si>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</si>
  <si>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</si>
  <si>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</si>
  <si>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</si>
  <si>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</si>
  <si>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</si>
  <si>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</si>
  <si>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</si>
  <si>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</si>
  <si>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</si>
  <si>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</si>
  <si>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</si>
  <si>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</si>
  <si>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</si>
  <si>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</si>
  <si>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</si>
  <si>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</si>
  <si>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</si>
  <si>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</si>
  <si>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</si>
  <si>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</si>
  <si>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</si>
  <si>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</si>
  <si>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</si>
  <si>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</si>
  <si>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</si>
  <si>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</si>
  <si>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</si>
  <si>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</si>
  <si>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</si>
  <si>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</si>
  <si>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</si>
  <si>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</si>
  <si>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</si>
  <si>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</si>
  <si>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</si>
  <si>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</si>
  <si>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</si>
  <si>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</si>
  <si>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</si>
  <si>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</si>
  <si>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</si>
  <si>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</si>
  <si>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</si>
  <si>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</si>
  <si>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</si>
  <si>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</si>
  <si>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</si>
  <si>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</si>
  <si>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</si>
  <si>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</si>
  <si>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</si>
  <si>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</si>
  <si>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</si>
  <si>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</si>
  <si>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</si>
  <si>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</si>
  <si>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</si>
  <si>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</si>
  <si>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</si>
  <si>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</si>
  <si>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</si>
  <si>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</si>
  <si>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</si>
  <si>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</si>
  <si>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</si>
  <si>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</si>
  <si>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</si>
  <si>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</si>
  <si>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</si>
  <si>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</si>
  <si>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</si>
  <si>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</si>
  <si>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</si>
  <si>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</si>
  <si>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</si>
  <si>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</si>
  <si>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</si>
  <si>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</si>
  <si>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</si>
  <si>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</si>
  <si>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</si>
  <si>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</si>
  <si>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</si>
  <si>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</si>
  <si>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</si>
  <si>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</si>
  <si>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</si>
  <si>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</si>
  <si>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</si>
  <si>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</si>
  <si>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</si>
  <si>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</si>
  <si>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</si>
  <si>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</si>
  <si>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</si>
  <si>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</si>
  <si>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</si>
  <si>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</si>
  <si>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</si>
  <si>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</si>
  <si>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</si>
  <si>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</si>
  <si>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</si>
  <si>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</si>
  <si>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</si>
  <si>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</si>
  <si>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</si>
  <si>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</si>
  <si>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</si>
  <si>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</si>
  <si>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</si>
  <si>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</si>
  <si>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</si>
  <si>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</si>
  <si>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</si>
  <si>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</si>
  <si>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</si>
  <si>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</si>
  <si>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</si>
  <si>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</si>
  <si>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</si>
  <si>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</si>
  <si>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</si>
  <si>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</si>
  <si>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</si>
  <si>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</si>
  <si>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</si>
  <si>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</si>
  <si>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</si>
  <si>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</si>
  <si>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</si>
  <si>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</si>
  <si>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</si>
  <si>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</si>
  <si>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</si>
  <si>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</si>
  <si>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</si>
  <si>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</si>
  <si>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</si>
  <si>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</si>
  <si>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</si>
  <si>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</si>
  <si>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</si>
  <si>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</si>
  <si>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</si>
  <si>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</si>
  <si>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</si>
  <si>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</si>
  <si>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</si>
  <si>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</si>
  <si>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</si>
  <si>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</si>
  <si>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</si>
  <si>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</si>
  <si>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</si>
  <si>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</si>
  <si>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</si>
  <si>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</si>
  <si>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</si>
  <si>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</si>
  <si>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</si>
  <si>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</si>
  <si>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</si>
  <si>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</si>
  <si>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</si>
  <si>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</si>
  <si>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</si>
  <si>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</si>
  <si>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</si>
  <si>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</si>
  <si>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</si>
  <si>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</si>
  <si>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</si>
  <si>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</si>
  <si>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</si>
  <si>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</si>
  <si>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</si>
  <si>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</si>
  <si>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</si>
  <si>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</si>
  <si>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</si>
  <si>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</si>
  <si>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</si>
  <si>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</si>
  <si>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</si>
  <si>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</si>
  <si>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</si>
  <si>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</si>
  <si>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</si>
  <si>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</si>
  <si>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</si>
  <si>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</si>
  <si>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</si>
  <si>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</si>
  <si>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</si>
  <si>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</si>
  <si>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</si>
  <si>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</si>
  <si>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</si>
  <si>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</si>
  <si>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</si>
  <si>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</si>
  <si>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</si>
  <si>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</si>
  <si>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</si>
  <si>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</si>
  <si>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</si>
  <si>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</si>
  <si>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</si>
  <si>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</si>
  <si>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</si>
  <si>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</si>
  <si>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</si>
  <si>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</si>
  <si>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</si>
  <si>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</si>
  <si>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</si>
  <si>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</si>
  <si>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</si>
  <si>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</si>
  <si>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</si>
  <si>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</si>
  <si>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</si>
  <si>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</si>
  <si>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</si>
  <si>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</si>
  <si>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</si>
  <si>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</si>
  <si>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</si>
  <si>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</si>
  <si>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</si>
  <si>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</si>
  <si>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</si>
  <si>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</si>
  <si>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</si>
  <si>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</si>
  <si>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</si>
  <si>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</si>
  <si>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</si>
  <si>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</si>
  <si>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</si>
  <si>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</si>
  <si>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</si>
  <si>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</si>
  <si>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</si>
  <si>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</si>
  <si>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</si>
  <si>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</si>
  <si>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</si>
  <si>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</si>
  <si>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</si>
  <si>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</si>
  <si>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</si>
  <si>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</si>
  <si>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</si>
  <si>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</si>
  <si>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</si>
  <si>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</si>
  <si>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</si>
  <si>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</si>
  <si>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</si>
  <si>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</si>
  <si>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</si>
  <si>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</si>
  <si>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</si>
  <si>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</si>
  <si>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</si>
  <si>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</si>
  <si>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</si>
  <si>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</si>
  <si>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</si>
  <si>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</si>
  <si>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</si>
  <si>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</si>
  <si>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</si>
  <si>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</si>
  <si>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</si>
  <si>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</si>
  <si>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</si>
  <si>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</si>
  <si>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</si>
  <si>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</si>
  <si>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</si>
  <si>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</si>
  <si>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</si>
  <si>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</si>
  <si>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</si>
  <si>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</si>
  <si>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</si>
  <si>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</si>
  <si>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</si>
  <si>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</si>
  <si>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</si>
  <si>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</si>
  <si>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</si>
  <si>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</si>
  <si>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</si>
  <si>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</si>
  <si>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</si>
  <si>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</si>
  <si>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</si>
  <si>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</si>
  <si>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</si>
  <si>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</si>
  <si>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</si>
  <si>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</si>
  <si>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</si>
  <si>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</si>
  <si>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</si>
  <si>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</si>
  <si>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</si>
  <si>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</si>
  <si>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</si>
  <si>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</si>
  <si>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</si>
  <si>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</si>
  <si>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</si>
  <si>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</si>
  <si>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</si>
  <si>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</si>
  <si>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</si>
  <si>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</si>
  <si>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</si>
  <si>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</si>
  <si>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</si>
  <si>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</si>
  <si>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</si>
  <si>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</si>
  <si>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</si>
  <si>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</si>
  <si>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</si>
  <si>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</si>
  <si>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</si>
  <si>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</si>
  <si>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</si>
  <si>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</si>
  <si>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</si>
  <si>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</si>
  <si>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</si>
  <si>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</si>
  <si>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</si>
  <si>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</si>
  <si>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</si>
  <si>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</si>
  <si>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</si>
  <si>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</si>
  <si>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</si>
  <si>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</si>
  <si>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</si>
  <si>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</si>
  <si>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</si>
  <si>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</si>
  <si>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</si>
  <si>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</si>
  <si>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</si>
  <si>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</si>
  <si>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</si>
  <si>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</si>
  <si>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</si>
  <si>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</si>
  <si>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</si>
  <si>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</si>
  <si>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</si>
  <si>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</si>
  <si>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</si>
  <si>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</si>
  <si>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</si>
  <si>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</si>
  <si>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</si>
  <si>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</si>
  <si>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</si>
  <si>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</si>
  <si>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</si>
  <si>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</si>
  <si>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</si>
  <si>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</si>
  <si>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</si>
  <si>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</si>
  <si>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</si>
  <si>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</si>
  <si>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</si>
  <si>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</si>
  <si>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</si>
  <si>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</si>
  <si>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</si>
  <si>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</si>
  <si>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</si>
  <si>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</si>
  <si>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</si>
  <si>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</si>
  <si>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</si>
  <si>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</si>
  <si>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</si>
  <si>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</si>
  <si>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</si>
  <si>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</si>
  <si>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</si>
  <si>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</si>
  <si>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</si>
  <si>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</si>
  <si>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</si>
  <si>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</si>
  <si>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</si>
  <si>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</si>
  <si>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</si>
  <si>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</si>
  <si>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</si>
  <si>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</si>
  <si>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</si>
  <si>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</si>
  <si>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</si>
  <si>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</si>
  <si>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</si>
  <si>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</si>
  <si>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</si>
  <si>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</si>
  <si>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</si>
  <si>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</si>
  <si>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</si>
  <si>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</si>
  <si>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</si>
  <si>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</si>
  <si>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</si>
  <si>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</si>
  <si>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</si>
  <si>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</si>
  <si>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</si>
  <si>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</si>
  <si>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</si>
  <si>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</si>
  <si>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</si>
  <si>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</si>
  <si>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</si>
  <si>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</si>
  <si>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</si>
  <si>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</si>
  <si>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</si>
  <si>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</si>
  <si>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</si>
  <si>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</si>
  <si>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</si>
  <si>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</si>
  <si>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</si>
  <si>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</si>
  <si>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</si>
  <si>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</si>
  <si>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</si>
  <si>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</si>
  <si>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</si>
  <si>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</si>
  <si>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</si>
  <si>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</si>
  <si>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</si>
  <si>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</si>
  <si>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</si>
  <si>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</si>
  <si>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</si>
  <si>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</si>
  <si>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</si>
  <si>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</si>
  <si>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</si>
  <si>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</si>
  <si>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</si>
  <si>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</si>
  <si>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</si>
  <si>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</si>
  <si>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</si>
  <si>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</si>
  <si>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</si>
  <si>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</si>
  <si>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</si>
  <si>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</si>
  <si>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</si>
  <si>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</si>
  <si>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</si>
  <si>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</si>
  <si>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</si>
  <si>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</si>
  <si>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</si>
  <si>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</si>
  <si>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</si>
  <si>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</si>
  <si>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</si>
  <si>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</si>
  <si>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</si>
  <si>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</si>
  <si>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</si>
  <si>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</si>
  <si>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</si>
  <si>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</si>
  <si>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</si>
  <si>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</si>
  <si>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</si>
  <si>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</si>
  <si>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</si>
  <si>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</si>
  <si>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</si>
  <si>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</si>
  <si>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</si>
  <si>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</si>
  <si>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</si>
  <si>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</si>
  <si>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</si>
  <si>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</si>
  <si>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</si>
  <si>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</si>
  <si>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</si>
  <si>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</si>
  <si>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</si>
  <si>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</si>
  <si>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</si>
  <si>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</si>
  <si>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</si>
  <si>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</si>
  <si>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</si>
  <si>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</si>
  <si>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</si>
  <si>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</si>
  <si>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</si>
  <si>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</si>
  <si>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</si>
  <si>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</si>
  <si>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</si>
  <si>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</si>
  <si>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</si>
  <si>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</si>
  <si>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</si>
  <si>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</si>
  <si>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</si>
  <si>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</si>
  <si>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</si>
  <si>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</si>
  <si>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</si>
  <si>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</si>
  <si>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</si>
  <si>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</si>
  <si>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</si>
  <si>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</si>
  <si>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</si>
  <si>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</si>
  <si>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</si>
  <si>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</si>
  <si>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</si>
  <si>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</si>
  <si>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</si>
  <si>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</si>
  <si>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</si>
  <si>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</si>
  <si>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</si>
  <si>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</si>
  <si>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</si>
  <si>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</si>
  <si>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</si>
  <si>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</si>
  <si>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</si>
  <si>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</si>
  <si>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</si>
  <si>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</si>
  <si>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</si>
  <si>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</si>
  <si>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</si>
  <si>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</si>
  <si>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</si>
  <si>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</si>
  <si>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</si>
  <si>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</si>
  <si>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</si>
  <si>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</si>
  <si>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</si>
  <si>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</si>
  <si>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</si>
  <si>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</si>
  <si>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</si>
  <si>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</si>
  <si>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</si>
  <si>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</si>
  <si>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</si>
  <si>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</si>
  <si>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</si>
  <si>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</si>
  <si>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</si>
  <si>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</si>
  <si>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</si>
  <si>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</si>
  <si>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</si>
  <si>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</si>
  <si>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</si>
  <si>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</si>
  <si>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</si>
  <si>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</si>
  <si>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</si>
  <si>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</si>
  <si>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</si>
  <si>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</si>
  <si>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</si>
  <si>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</si>
  <si>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</si>
  <si>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</si>
  <si>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</si>
  <si>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</si>
  <si>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</si>
  <si>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</si>
  <si>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</si>
  <si>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</si>
  <si>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</si>
  <si>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</si>
  <si>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</si>
  <si>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</si>
  <si>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</si>
  <si>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</si>
  <si>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</si>
  <si>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</si>
  <si>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</si>
  <si>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</si>
  <si>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</si>
  <si>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</si>
  <si>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</si>
  <si>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</si>
  <si>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</si>
  <si>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</si>
  <si>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</si>
  <si>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</si>
  <si>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</si>
  <si>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</si>
  <si>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</si>
  <si>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</si>
  <si>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</si>
  <si>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</si>
  <si>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</si>
  <si>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</si>
  <si>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</si>
  <si>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</si>
  <si>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</si>
  <si>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</si>
  <si>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</si>
  <si>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</si>
  <si>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</si>
  <si>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</si>
  <si>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</si>
  <si>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</si>
  <si>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</si>
  <si>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</si>
  <si>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</si>
  <si>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</si>
  <si>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</si>
  <si>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</si>
  <si>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</si>
  <si>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</si>
  <si>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</si>
  <si>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</si>
  <si>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</si>
  <si>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</si>
  <si>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</si>
  <si>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</si>
  <si>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</si>
  <si>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</si>
  <si>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</si>
  <si>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</si>
  <si>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</si>
  <si>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</si>
  <si>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</si>
  <si>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</si>
  <si>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</si>
  <si>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</si>
  <si>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</si>
  <si>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</si>
  <si>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</si>
  <si>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</si>
  <si>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</si>
  <si>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</si>
  <si>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</si>
  <si>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</si>
  <si>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</si>
  <si>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</si>
  <si>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</si>
  <si>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</si>
  <si>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</si>
  <si>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</si>
  <si>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</si>
  <si>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</si>
  <si>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</si>
  <si>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</si>
  <si>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</si>
  <si>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</si>
  <si>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</si>
  <si>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</si>
  <si>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</si>
  <si>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</si>
  <si>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</si>
  <si>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</si>
  <si>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</si>
  <si>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</si>
  <si>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</si>
  <si>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</si>
  <si>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</si>
  <si>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</si>
  <si>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</si>
  <si>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</si>
  <si>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</si>
  <si>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</si>
  <si>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</si>
  <si>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</si>
  <si>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</si>
  <si>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</si>
  <si>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</si>
  <si>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</si>
  <si>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</si>
  <si>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</si>
  <si>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</si>
  <si>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</si>
  <si>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</si>
  <si>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</si>
  <si>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</si>
  <si>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</si>
  <si>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</si>
  <si>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</si>
  <si>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</si>
  <si>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</si>
  <si>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</si>
  <si>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</si>
  <si>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</si>
  <si>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</si>
  <si>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</si>
  <si>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</si>
  <si>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</si>
  <si>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</si>
  <si>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</si>
  <si>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</si>
  <si>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</si>
  <si>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</si>
  <si>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</si>
  <si>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</si>
  <si>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</si>
  <si>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</si>
  <si>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</si>
  <si>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</si>
  <si>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</si>
  <si>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</si>
  <si>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</si>
  <si>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</si>
  <si>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</si>
  <si>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</si>
  <si>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</si>
  <si>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</si>
  <si>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</si>
  <si>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</si>
  <si>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</si>
  <si>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</si>
  <si>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</si>
  <si>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</si>
  <si>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</si>
  <si>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</si>
  <si>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</si>
  <si>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</si>
  <si>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</si>
  <si>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</si>
  <si>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</si>
  <si>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</si>
  <si>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</si>
  <si>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</si>
  <si>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</si>
  <si>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</si>
  <si>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</si>
  <si>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</si>
  <si>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</si>
  <si>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</si>
  <si>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</si>
  <si>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</si>
  <si>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</si>
  <si>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</si>
  <si>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</si>
  <si>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</si>
  <si>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</si>
  <si>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</si>
  <si>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</si>
  <si>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</si>
  <si>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</si>
  <si>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</si>
  <si>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</si>
  <si>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</si>
  <si>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</si>
  <si>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</si>
  <si>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</si>
  <si>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</si>
  <si>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</si>
  <si>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</si>
  <si>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</si>
  <si>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</si>
  <si>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</si>
  <si>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</si>
  <si>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</si>
  <si>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</si>
  <si>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</si>
  <si>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</si>
  <si>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</si>
  <si>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</si>
  <si>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</si>
  <si>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</si>
  <si>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</si>
  <si>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</si>
  <si>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</si>
  <si>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</si>
  <si>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</si>
  <si>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</si>
  <si>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</si>
  <si>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</si>
  <si>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</si>
  <si>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</si>
  <si>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</si>
  <si>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</si>
  <si>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</si>
  <si>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</si>
  <si>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</si>
  <si>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</si>
  <si>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</si>
  <si>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</si>
  <si>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</si>
  <si>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</si>
  <si>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</si>
  <si>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</si>
  <si>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</si>
  <si>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</si>
  <si>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</si>
  <si>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</si>
  <si>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</si>
  <si>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</si>
  <si>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</si>
  <si>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</si>
  <si>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</si>
  <si>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</si>
  <si>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</si>
  <si>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</si>
  <si>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</si>
  <si>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</si>
  <si>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</si>
  <si>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</si>
  <si>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</si>
  <si>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</si>
  <si>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</si>
  <si>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</si>
  <si>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</si>
  <si>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</si>
  <si>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</si>
  <si>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</si>
  <si>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</si>
  <si>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</si>
  <si>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</si>
  <si>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</si>
  <si>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</si>
  <si>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</si>
  <si>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</si>
  <si>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</si>
  <si>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</si>
  <si>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</si>
  <si>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</si>
  <si>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</si>
  <si>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</si>
  <si>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</si>
  <si>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</si>
  <si>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</si>
  <si>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</si>
  <si>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</si>
  <si>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</si>
  <si>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</si>
  <si>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</si>
  <si>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</si>
  <si>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</si>
  <si>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</si>
  <si>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</si>
  <si>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</si>
  <si>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</si>
  <si>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</si>
  <si>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</si>
  <si>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</si>
  <si>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</si>
  <si>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</si>
  <si>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</si>
  <si>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</si>
  <si>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</si>
  <si>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</si>
  <si>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</si>
  <si>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</si>
  <si>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</si>
  <si>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</si>
  <si>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</si>
  <si>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</si>
  <si>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</si>
  <si>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</si>
  <si>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</si>
  <si>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</si>
  <si>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</si>
  <si>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</si>
  <si>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</si>
  <si>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</si>
  <si>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</si>
  <si>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</si>
  <si>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</si>
  <si>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</si>
  <si>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</si>
  <si>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</si>
  <si>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</si>
  <si>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</si>
  <si>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</si>
  <si>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</si>
  <si>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</si>
  <si>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</si>
  <si>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</si>
  <si>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</si>
  <si>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</si>
  <si>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</si>
  <si>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</si>
  <si>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</si>
  <si>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</si>
  <si>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</si>
  <si>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</si>
  <si>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</si>
  <si>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</si>
  <si>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</si>
  <si>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</si>
  <si>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</si>
  <si>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</si>
  <si>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</si>
  <si>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</si>
  <si>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</si>
  <si>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</si>
  <si>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</si>
  <si>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</si>
  <si>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</si>
  <si>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</si>
  <si>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</si>
  <si>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</si>
  <si>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</si>
  <si>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</si>
  <si>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</si>
  <si>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</si>
  <si>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</si>
  <si>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</si>
  <si>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</si>
  <si>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</si>
  <si>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</si>
  <si>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</si>
  <si>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</si>
  <si>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</si>
  <si>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</si>
  <si>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</si>
  <si>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</si>
  <si>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</si>
  <si>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</si>
  <si>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</si>
  <si>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</si>
  <si>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</si>
  <si>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</si>
  <si>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</si>
  <si>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</si>
  <si>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</si>
  <si>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</si>
  <si>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</si>
  <si>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</si>
  <si>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</si>
  <si>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</si>
  <si>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</si>
  <si>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</si>
  <si>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</si>
  <si>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</si>
  <si>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</si>
  <si>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</si>
  <si>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</si>
  <si>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</si>
  <si>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</si>
  <si>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</si>
  <si>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</si>
  <si>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</si>
  <si>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</si>
  <si>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</si>
  <si>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</si>
  <si>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</si>
  <si>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</si>
  <si>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</si>
  <si>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</si>
  <si>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</si>
  <si>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</si>
  <si>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</si>
  <si>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</si>
  <si>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</si>
  <si>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</si>
  <si>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</si>
  <si>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</si>
  <si>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</si>
  <si>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</si>
  <si>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</si>
  <si>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</si>
  <si>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</si>
  <si>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</si>
  <si>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</si>
  <si>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</si>
  <si>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</si>
  <si>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</si>
  <si>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</si>
  <si>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</si>
  <si>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</si>
  <si>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</si>
  <si>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</si>
  <si>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</si>
  <si>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</si>
  <si>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</si>
  <si>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</si>
  <si>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</si>
  <si>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</si>
  <si>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</si>
  <si>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</si>
  <si>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</si>
  <si>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</si>
  <si>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</si>
  <si>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</si>
  <si>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</si>
  <si>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</si>
  <si>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</si>
  <si>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</si>
  <si>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</si>
  <si>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</si>
  <si>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</si>
  <si>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</si>
  <si>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</si>
  <si>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</si>
  <si>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</si>
  <si>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</si>
  <si>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</si>
  <si>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</si>
  <si>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</si>
  <si>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</si>
  <si>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</si>
  <si>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</si>
  <si>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</si>
  <si>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</si>
  <si>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</si>
  <si>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</si>
  <si>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</si>
  <si>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</si>
  <si>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</si>
  <si>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</si>
  <si>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</si>
  <si>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</si>
  <si>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</si>
  <si>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</si>
  <si>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</si>
  <si>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</si>
  <si>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</si>
  <si>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</si>
  <si>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</si>
  <si>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</si>
  <si>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</si>
  <si>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</si>
  <si>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</si>
  <si>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</si>
  <si>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</si>
  <si>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</si>
  <si>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</si>
  <si>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</si>
  <si>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</si>
  <si>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</si>
  <si>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</si>
  <si>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</si>
  <si>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</si>
  <si>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</si>
  <si>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</si>
  <si>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</si>
  <si>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</si>
  <si>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</si>
  <si>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</si>
  <si>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</si>
  <si>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</si>
  <si>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</si>
  <si>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</si>
  <si>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</si>
  <si>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</si>
  <si>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</si>
  <si>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</si>
  <si>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</si>
  <si>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</si>
  <si>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</si>
  <si>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</si>
  <si>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</si>
  <si>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</si>
  <si>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</si>
  <si>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</si>
  <si>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</si>
  <si>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</si>
  <si>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</si>
  <si>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</si>
  <si>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</si>
  <si>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</si>
  <si>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</si>
  <si>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</si>
  <si>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</si>
  <si>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</si>
  <si>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</si>
  <si>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</si>
  <si>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</si>
  <si>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</si>
  <si>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</si>
  <si>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</si>
  <si>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</si>
  <si>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</si>
  <si>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</si>
  <si>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</si>
  <si>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</si>
  <si>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</si>
  <si>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</si>
  <si>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</si>
  <si>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</si>
  <si>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</si>
  <si>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</si>
  <si>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</si>
  <si>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</si>
  <si>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</si>
  <si>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</si>
  <si>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</si>
  <si>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</si>
  <si>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</si>
  <si>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</si>
  <si>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</si>
  <si>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</si>
  <si>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</si>
  <si>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</si>
  <si>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</si>
  <si>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</si>
  <si>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</si>
  <si>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</si>
  <si>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</si>
  <si>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</si>
  <si>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</si>
  <si>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</si>
  <si>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</si>
  <si>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</si>
  <si>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</si>
  <si>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</si>
  <si>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</si>
  <si>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</si>
  <si>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</si>
  <si>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</si>
  <si>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</si>
  <si>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</si>
  <si>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</si>
  <si>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</si>
  <si>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</si>
  <si>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</si>
  <si>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</si>
  <si>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</si>
  <si>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</si>
  <si>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</si>
  <si>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</si>
  <si>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</si>
  <si>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</si>
  <si>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</si>
  <si>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</si>
  <si>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</si>
  <si>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</si>
  <si>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</si>
  <si>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</si>
  <si>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</si>
  <si>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</si>
  <si>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</si>
  <si>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</si>
  <si>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</si>
  <si>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</si>
  <si>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</si>
  <si>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</si>
  <si>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</si>
  <si>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</si>
  <si>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</si>
  <si>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</si>
  <si>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</si>
  <si>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</si>
  <si>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</si>
  <si>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</si>
  <si>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</si>
  <si>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</si>
  <si>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</si>
  <si>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</si>
  <si>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</si>
  <si>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</si>
  <si>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</si>
  <si>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</si>
  <si>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</si>
  <si>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</si>
  <si>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</si>
  <si>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</si>
  <si>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</si>
  <si>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</si>
  <si>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</si>
  <si>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</si>
  <si>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</si>
  <si>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</si>
  <si>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</si>
  <si>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</si>
  <si>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</si>
  <si>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</si>
  <si>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</si>
  <si>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</si>
  <si>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</si>
  <si>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</si>
  <si>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</si>
  <si>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</si>
  <si>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</si>
  <si>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</si>
  <si>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</si>
  <si>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</si>
  <si>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</si>
  <si>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</si>
  <si>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</si>
  <si>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</si>
  <si>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</si>
  <si>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</si>
  <si>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</si>
  <si>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</si>
  <si>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</si>
  <si>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</si>
  <si>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</si>
  <si>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</si>
  <si>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</si>
  <si>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</si>
  <si>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</si>
  <si>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</si>
  <si>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</si>
  <si>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</si>
  <si>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</si>
  <si>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</si>
  <si>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</si>
  <si>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</si>
  <si>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</si>
  <si>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</si>
  <si>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</si>
  <si>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</si>
  <si>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</si>
  <si>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</si>
  <si>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</si>
  <si>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</si>
  <si>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</si>
  <si>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</si>
  <si>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</si>
  <si>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</si>
  <si>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</si>
  <si>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</si>
  <si>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</si>
  <si>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</si>
  <si>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</si>
  <si>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</si>
  <si>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</si>
  <si>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</si>
  <si>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</si>
  <si>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</si>
  <si>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</si>
  <si>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</si>
  <si>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</si>
  <si>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</si>
  <si>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</si>
  <si>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</si>
  <si>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</si>
  <si>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</si>
  <si>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</si>
  <si>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</si>
  <si>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</si>
  <si>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</si>
  <si>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</si>
  <si>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</si>
  <si>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</si>
  <si>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</si>
  <si>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</si>
  <si>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</si>
  <si>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</si>
  <si>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</si>
  <si>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</si>
  <si>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</si>
  <si>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</si>
  <si>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</si>
  <si>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</si>
  <si>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</si>
  <si>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</si>
  <si>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</si>
  <si>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</si>
  <si>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</si>
  <si>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</si>
  <si>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</si>
  <si>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</si>
  <si>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</si>
  <si>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</si>
  <si>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</si>
  <si>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</si>
  <si>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</si>
  <si>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</si>
  <si>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</si>
  <si>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</si>
  <si>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</si>
  <si>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</si>
  <si>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</si>
  <si>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</si>
  <si>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</si>
  <si>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</si>
  <si>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</si>
  <si>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</si>
  <si>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</si>
  <si>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</si>
  <si>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</si>
  <si>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</si>
  <si>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</si>
  <si>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</si>
  <si>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</si>
  <si>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</si>
  <si>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</si>
  <si>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</si>
  <si>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</si>
  <si>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</si>
  <si>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</si>
  <si>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</si>
  <si>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</si>
  <si>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</si>
  <si>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</si>
  <si>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</si>
  <si>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</si>
  <si>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</si>
  <si>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</si>
  <si>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</si>
  <si>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</si>
  <si>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</si>
  <si>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</si>
  <si>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</si>
  <si>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</si>
  <si>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</si>
  <si>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</si>
  <si>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</si>
  <si>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</si>
  <si>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</si>
  <si>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</si>
  <si>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</si>
  <si>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</si>
  <si>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</si>
  <si>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</si>
  <si>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</si>
  <si>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</si>
  <si>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</si>
  <si>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</si>
  <si>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</si>
  <si>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</si>
  <si>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</si>
  <si>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</si>
  <si>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</si>
  <si>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</si>
  <si>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</si>
  <si>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</si>
  <si>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</si>
  <si>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</si>
  <si>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</si>
  <si>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</si>
  <si>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</si>
  <si>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</si>
  <si>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</si>
  <si>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</si>
  <si>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</si>
  <si>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</si>
  <si>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</si>
  <si>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</si>
  <si>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</si>
  <si>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</si>
  <si>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</si>
  <si>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</si>
  <si>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</si>
  <si>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</si>
  <si>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</si>
  <si>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</si>
  <si>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</si>
  <si>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</si>
  <si>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</si>
  <si>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</si>
  <si>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</si>
  <si>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</si>
  <si>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</si>
  <si>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</si>
  <si>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</si>
  <si>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</si>
  <si>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</si>
  <si>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</si>
  <si>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</si>
  <si>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</si>
  <si>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</si>
  <si>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</si>
  <si>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</si>
  <si>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</si>
  <si>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</si>
  <si>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</si>
  <si>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</si>
  <si>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</si>
  <si>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</si>
  <si>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</si>
  <si>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</si>
  <si>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</si>
  <si>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</si>
  <si>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</si>
  <si>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</si>
  <si>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</si>
  <si>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</si>
  <si>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</si>
  <si>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</si>
  <si>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</si>
  <si>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</si>
  <si>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</si>
  <si>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</si>
  <si>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</si>
  <si>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</si>
  <si>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</si>
  <si>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</si>
  <si>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</si>
  <si>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</si>
  <si>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</si>
  <si>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</si>
  <si>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</si>
  <si>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</si>
  <si>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</si>
  <si>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</si>
  <si>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</si>
  <si>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</si>
  <si>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</si>
  <si>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</si>
  <si>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</si>
  <si>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</si>
  <si>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</si>
  <si>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</si>
  <si>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</si>
  <si>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</si>
  <si>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</si>
  <si>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</si>
  <si>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</si>
  <si>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</si>
  <si>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</si>
  <si>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</si>
  <si>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</si>
  <si>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</si>
  <si>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</si>
  <si>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</si>
  <si>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</si>
  <si>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</si>
  <si>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</si>
  <si>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</si>
  <si>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</si>
  <si>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</si>
  <si>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</si>
  <si>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</si>
  <si>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</si>
  <si>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</si>
  <si>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</si>
  <si>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</si>
  <si>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</si>
  <si>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</si>
  <si>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</si>
  <si>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</si>
  <si>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</si>
  <si>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</si>
  <si>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</si>
  <si>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</si>
  <si>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</si>
  <si>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</si>
  <si>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</si>
  <si>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</si>
  <si>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</si>
  <si>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</si>
  <si>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</si>
  <si>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</si>
  <si>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</si>
  <si>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</si>
  <si>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</si>
  <si>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</si>
  <si>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</si>
  <si>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</si>
  <si>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</si>
  <si>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</si>
  <si>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</si>
  <si>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</si>
  <si>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</si>
  <si>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</si>
  <si>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</si>
  <si>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</si>
  <si>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</si>
  <si>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</si>
  <si>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</si>
  <si>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</si>
  <si>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</si>
  <si>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</si>
  <si>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</si>
  <si>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</si>
  <si>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</si>
  <si>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</si>
  <si>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</si>
  <si>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</si>
  <si>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</si>
  <si>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</si>
  <si>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</si>
  <si>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</si>
  <si>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</si>
  <si>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</si>
  <si>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</si>
  <si>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</si>
  <si>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</si>
  <si>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</si>
  <si>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</si>
  <si>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</si>
  <si>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</si>
  <si>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</si>
  <si>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</si>
  <si>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</si>
  <si>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</si>
  <si>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</si>
  <si>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</si>
  <si>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</si>
  <si>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</si>
  <si>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</si>
  <si>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</si>
  <si>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</si>
  <si>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</si>
  <si>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</si>
  <si>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</si>
  <si>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</si>
  <si>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</si>
  <si>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</si>
  <si>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</si>
  <si>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</si>
  <si>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</si>
  <si>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</si>
  <si>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</si>
  <si>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</si>
  <si>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</si>
  <si>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</si>
  <si>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</si>
  <si>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</si>
  <si>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</si>
  <si>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</si>
  <si>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</si>
  <si>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</si>
  <si>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</si>
  <si>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</si>
  <si>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</si>
  <si>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</si>
  <si>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</si>
  <si>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</si>
  <si>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</si>
  <si>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</si>
  <si>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</si>
  <si>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</si>
  <si>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</si>
  <si>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</si>
  <si>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</si>
  <si>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</si>
  <si>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</si>
  <si>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</si>
  <si>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</si>
  <si>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</si>
  <si>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</si>
  <si>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</si>
  <si>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</si>
  <si>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</si>
  <si>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</si>
  <si>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</si>
  <si>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</si>
  <si>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</si>
  <si>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</si>
  <si>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</si>
  <si>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</si>
  <si>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</si>
  <si>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</si>
  <si>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</si>
  <si>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</si>
  <si>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</si>
  <si>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</si>
  <si>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</si>
  <si>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</si>
  <si>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</si>
  <si>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</si>
  <si>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</si>
  <si>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</si>
  <si>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</si>
  <si>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</si>
  <si>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</si>
  <si>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</si>
  <si>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</si>
  <si>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</si>
  <si>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</si>
  <si>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</si>
  <si>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</si>
  <si>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</si>
  <si>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</si>
  <si>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</si>
  <si>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</si>
  <si>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</si>
  <si>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</si>
  <si>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</si>
  <si>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</si>
  <si>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</si>
  <si>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</si>
  <si>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</si>
  <si>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</si>
  <si>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</si>
  <si>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</si>
  <si>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</si>
  <si>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</si>
  <si>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</si>
  <si>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</si>
  <si>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</si>
  <si>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</si>
  <si>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</si>
  <si>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</si>
  <si>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</si>
  <si>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</si>
  <si>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</si>
  <si>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</si>
  <si>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</si>
  <si>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</si>
  <si>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</si>
  <si>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</si>
  <si>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</si>
  <si>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</si>
  <si>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</si>
  <si>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</si>
  <si>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</si>
  <si>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</si>
  <si>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</si>
  <si>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</si>
  <si>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</si>
  <si>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</si>
  <si>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</si>
  <si>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</si>
  <si>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</si>
  <si>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</si>
  <si>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</si>
  <si>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</si>
  <si>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</si>
  <si>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</si>
  <si>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</si>
  <si>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</si>
  <si>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</si>
  <si>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</si>
  <si>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</si>
  <si>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</si>
  <si>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</si>
  <si>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</si>
  <si>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</si>
  <si>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</si>
  <si>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</si>
  <si>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</si>
  <si>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</si>
  <si>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</si>
  <si>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</si>
  <si>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</si>
  <si>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</si>
  <si>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</si>
  <si>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</si>
  <si>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</si>
  <si>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</si>
  <si>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</si>
  <si>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</si>
  <si>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</si>
  <si>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</si>
  <si>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</si>
  <si>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</si>
  <si>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</si>
  <si>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</si>
  <si>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</si>
  <si>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</si>
  <si>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</si>
  <si>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</si>
  <si>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</si>
  <si>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</si>
  <si>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</si>
  <si>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</si>
  <si>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</si>
  <si>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</si>
  <si>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</si>
  <si>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</si>
  <si>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</si>
  <si>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</si>
  <si>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</si>
  <si>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</si>
  <si>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</si>
  <si>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</si>
  <si>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</si>
  <si>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</si>
  <si>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</si>
  <si>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</si>
  <si>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</si>
  <si>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</si>
  <si>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</si>
  <si>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</si>
  <si>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</si>
  <si>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</si>
  <si>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</si>
  <si>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</si>
  <si>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</si>
  <si>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</si>
  <si>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</si>
  <si>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</si>
  <si>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</si>
  <si>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</si>
  <si>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</si>
  <si>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</si>
  <si>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</si>
  <si>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</si>
  <si>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</si>
  <si>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</si>
  <si>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</si>
  <si>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</si>
  <si>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</si>
  <si>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</si>
  <si>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</si>
  <si>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</si>
  <si>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</si>
  <si>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</si>
  <si>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</si>
  <si>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</si>
  <si>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</si>
  <si>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</si>
  <si>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</si>
  <si>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</si>
  <si>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</si>
  <si>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</si>
  <si>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</si>
  <si>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</si>
  <si>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</si>
  <si>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</si>
  <si>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</si>
  <si>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</si>
  <si>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</si>
  <si>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</si>
  <si>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</si>
  <si>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</si>
  <si>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</si>
  <si>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</si>
  <si>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</si>
  <si>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</si>
  <si>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</si>
  <si>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</si>
  <si>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</si>
  <si>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</si>
  <si>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</si>
  <si>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</si>
  <si>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</si>
  <si>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</si>
  <si>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</si>
  <si>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</si>
  <si>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</si>
  <si>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</si>
  <si>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</si>
  <si>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</si>
  <si>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</si>
  <si>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</si>
  <si>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</si>
  <si>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</si>
  <si>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</si>
  <si>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</si>
  <si>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</si>
  <si>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</si>
  <si>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</si>
  <si>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</si>
  <si>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</si>
  <si>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</si>
  <si>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</si>
  <si>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</si>
  <si>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</si>
  <si>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</si>
  <si>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</si>
  <si>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</si>
  <si>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</si>
  <si>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</si>
  <si>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</si>
  <si>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</si>
  <si>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</si>
  <si>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</si>
  <si>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</si>
  <si>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</si>
  <si>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</si>
  <si>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</si>
  <si>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</si>
  <si>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</si>
  <si>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</si>
  <si>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</si>
  <si>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</si>
  <si>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</si>
  <si>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</si>
  <si>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</si>
  <si>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</si>
  <si>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</si>
  <si>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</si>
  <si>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</si>
  <si>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</si>
  <si>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</si>
  <si>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</si>
  <si>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</si>
  <si>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</si>
  <si>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</si>
  <si>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</si>
  <si>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</si>
  <si>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</si>
  <si>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</si>
  <si>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</si>
  <si>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</si>
  <si>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</si>
  <si>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</si>
  <si>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</si>
  <si>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</si>
  <si>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</si>
  <si>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</si>
  <si>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</si>
  <si>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</si>
  <si>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</si>
  <si>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</si>
  <si>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</si>
  <si>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</si>
  <si>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</si>
  <si>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</si>
  <si>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</si>
  <si>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</si>
  <si>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</si>
  <si>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</si>
  <si>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</si>
  <si>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</si>
  <si>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</si>
  <si>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</si>
  <si>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</si>
  <si>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</si>
  <si>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</si>
  <si>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</si>
  <si>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</si>
  <si>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</si>
  <si>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</si>
  <si>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</si>
  <si>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</si>
  <si>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</si>
  <si>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</si>
  <si>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</si>
  <si>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</si>
  <si>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</si>
  <si>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</si>
  <si>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</si>
  <si>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</si>
  <si>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</si>
  <si>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</si>
  <si>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</si>
  <si>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</si>
  <si>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</si>
  <si>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</si>
  <si>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</si>
  <si>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</si>
  <si>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</si>
  <si>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</si>
  <si>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</si>
  <si>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</si>
  <si>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</si>
  <si>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</si>
  <si>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</si>
  <si>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</si>
  <si>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</si>
  <si>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</si>
  <si>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</si>
  <si>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</si>
  <si>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</si>
  <si>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</si>
  <si>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</si>
  <si>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</si>
  <si>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</si>
  <si>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</si>
  <si>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</si>
  <si>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</si>
  <si>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</si>
  <si>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</si>
  <si>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</si>
  <si>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</si>
  <si>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</si>
  <si>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</si>
  <si>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</si>
  <si>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</si>
  <si>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</si>
  <si>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</si>
  <si>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</si>
  <si>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</si>
  <si>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</si>
  <si>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</si>
  <si>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</si>
  <si>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</si>
  <si>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</si>
  <si>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</si>
  <si>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</si>
  <si>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</si>
  <si>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</si>
  <si>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</si>
  <si>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</si>
  <si>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</si>
  <si>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</si>
  <si>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</si>
  <si>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</si>
  <si>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</si>
  <si>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</si>
  <si>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</si>
  <si>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</si>
  <si>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</si>
  <si>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</si>
  <si>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</si>
  <si>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</si>
  <si>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</si>
  <si>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</si>
  <si>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</si>
  <si>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</si>
  <si>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</si>
  <si>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</si>
  <si>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</si>
  <si>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</si>
  <si>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</si>
  <si>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</si>
  <si>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</si>
  <si>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</si>
  <si>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</si>
  <si>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</si>
  <si>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</si>
  <si>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</si>
  <si>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</si>
  <si>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</si>
  <si>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</si>
  <si>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</si>
  <si>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</si>
  <si>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</si>
  <si>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</si>
  <si>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</si>
  <si>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</si>
  <si>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</si>
  <si>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</si>
  <si>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</si>
  <si>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</si>
  <si>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</si>
  <si>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</si>
  <si>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</si>
  <si>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</si>
  <si>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</si>
  <si>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</si>
  <si>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</si>
  <si>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</si>
  <si>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</si>
  <si>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</si>
  <si>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</si>
  <si>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</si>
  <si>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</si>
  <si>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</si>
  <si>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</si>
  <si>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</si>
  <si>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</si>
  <si>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</si>
  <si>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</si>
  <si>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</si>
  <si>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</si>
  <si>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</si>
  <si>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</si>
  <si>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</si>
  <si>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</si>
  <si>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</si>
  <si>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</si>
  <si>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</si>
  <si>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</si>
  <si>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</si>
  <si>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</si>
  <si>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</si>
  <si>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</si>
  <si>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</si>
  <si>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</si>
  <si>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</si>
  <si>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</si>
  <si>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</si>
  <si>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</si>
  <si>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</si>
  <si>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</si>
  <si>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</si>
  <si>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</si>
  <si>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</si>
  <si>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</si>
  <si>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</si>
  <si>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</si>
  <si>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</si>
  <si>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</si>
  <si>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</si>
  <si>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</si>
  <si>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</si>
  <si>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</si>
  <si>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</si>
  <si>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</si>
  <si>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</si>
  <si>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</si>
  <si>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</si>
  <si>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</si>
  <si>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</si>
  <si>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</si>
  <si>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</si>
  <si>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</si>
  <si>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</si>
  <si>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</si>
  <si>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</si>
  <si>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</si>
  <si>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</si>
  <si>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</si>
  <si>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</si>
  <si>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</si>
  <si>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</si>
  <si>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</si>
  <si>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</si>
  <si>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</si>
  <si>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</si>
  <si>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</si>
  <si>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</si>
  <si>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</si>
  <si>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</si>
  <si>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</si>
  <si>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</si>
  <si>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</si>
  <si>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</si>
  <si>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</si>
  <si>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</si>
  <si>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</si>
  <si>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</si>
  <si>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</si>
  <si>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</si>
  <si>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</si>
  <si>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</si>
  <si>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</si>
  <si>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</si>
  <si>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</si>
  <si>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</si>
  <si>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</si>
  <si>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</si>
  <si>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</si>
  <si>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</si>
  <si>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</si>
  <si>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</si>
  <si>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</si>
  <si>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</si>
  <si>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</si>
  <si>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</si>
  <si>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</si>
  <si>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</si>
  <si>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</si>
  <si>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</si>
  <si>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</si>
  <si>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</si>
  <si>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</si>
  <si>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</si>
  <si>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</si>
  <si>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</si>
  <si>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</si>
  <si>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</si>
  <si>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</si>
  <si>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</si>
  <si>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</si>
  <si>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</si>
  <si>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</si>
  <si>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</si>
  <si>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</si>
  <si>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</si>
  <si>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</si>
  <si>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</si>
  <si>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</si>
  <si>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</si>
  <si>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</si>
  <si>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</si>
  <si>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</si>
  <si>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</si>
  <si>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</si>
  <si>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</si>
  <si>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</si>
  <si>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</si>
  <si>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</si>
  <si>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</si>
  <si>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</si>
  <si>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</si>
  <si>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</si>
  <si>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</si>
  <si>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</si>
  <si>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</si>
  <si>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</si>
  <si>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</si>
  <si>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</si>
  <si>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</si>
  <si>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</si>
  <si>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</si>
  <si>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</si>
  <si>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</si>
  <si>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</si>
  <si>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</si>
  <si>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</si>
  <si>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</si>
  <si>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</si>
  <si>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</si>
  <si>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</si>
  <si>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</si>
  <si>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</si>
  <si>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</si>
  <si>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</si>
  <si>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</si>
  <si>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</si>
  <si>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</si>
  <si>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</si>
  <si>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</si>
  <si>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</si>
  <si>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</si>
  <si>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</si>
  <si>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</si>
  <si>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</si>
  <si>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</si>
  <si>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</si>
  <si>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</si>
  <si>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</si>
  <si>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</si>
  <si>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</si>
  <si>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</si>
  <si>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</si>
  <si>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</si>
  <si>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</si>
  <si>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</si>
  <si>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</si>
  <si>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</si>
  <si>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</si>
  <si>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</si>
  <si>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</si>
  <si>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</si>
  <si>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</si>
  <si>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</si>
  <si>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</si>
  <si>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</si>
  <si>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</si>
  <si>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</si>
  <si>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</si>
  <si>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</si>
  <si>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</si>
  <si>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</si>
  <si>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</si>
  <si>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</si>
  <si>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</si>
  <si>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</si>
  <si>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</si>
  <si>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</si>
  <si>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</si>
  <si>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</si>
  <si>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</si>
  <si>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</si>
  <si>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</si>
  <si>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</si>
  <si>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</si>
  <si>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</si>
  <si>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</si>
  <si>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</si>
  <si>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</si>
  <si>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</si>
  <si>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</si>
  <si>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</si>
  <si>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</si>
  <si>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</si>
  <si>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</si>
  <si>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</si>
  <si>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</si>
  <si>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</si>
  <si>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</si>
  <si>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</si>
  <si>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</si>
  <si>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</si>
  <si>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</si>
  <si>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</si>
  <si>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</si>
  <si>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</si>
  <si>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</si>
  <si>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</si>
  <si>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</si>
  <si>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</si>
  <si>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</si>
  <si>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</si>
  <si>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</si>
  <si>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</si>
  <si>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</si>
  <si>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</si>
  <si>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</si>
  <si>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</si>
  <si>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</si>
  <si>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</si>
  <si>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</si>
  <si>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</si>
  <si>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</si>
  <si>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</si>
  <si>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</si>
  <si>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</si>
  <si>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</si>
  <si>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</si>
  <si>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</si>
  <si>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</si>
  <si>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</si>
  <si>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</si>
  <si>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</si>
  <si>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</si>
  <si>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</si>
  <si>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</si>
  <si>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</si>
  <si>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</si>
  <si>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</si>
  <si>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</si>
  <si>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</si>
  <si>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</si>
  <si>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</si>
  <si>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</si>
  <si>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</si>
  <si>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</si>
  <si>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</si>
  <si>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</si>
  <si>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</si>
  <si>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</si>
  <si>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</si>
  <si>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</si>
  <si>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</si>
  <si>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</si>
  <si>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</si>
  <si>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</si>
  <si>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</si>
  <si>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</si>
  <si>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</si>
  <si>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</si>
  <si>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</si>
  <si>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</si>
  <si>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</si>
  <si>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</si>
  <si>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</si>
  <si>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</si>
  <si>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</si>
  <si>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</si>
  <si>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</si>
  <si>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</si>
  <si>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</si>
  <si>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</si>
  <si>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</si>
  <si>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</si>
  <si>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</si>
  <si>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</si>
  <si>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</si>
  <si>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</si>
  <si>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</si>
  <si>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</si>
  <si>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</si>
  <si>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</si>
  <si>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</si>
  <si>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</si>
  <si>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</si>
  <si>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</si>
  <si>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</si>
  <si>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</si>
  <si>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</si>
  <si>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</si>
  <si>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</si>
  <si>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</si>
  <si>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</si>
  <si>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</si>
  <si>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</si>
  <si>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</si>
  <si>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</si>
  <si>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</si>
  <si>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</si>
  <si>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</si>
  <si>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</si>
  <si>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</si>
  <si>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</si>
  <si>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</si>
  <si>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</si>
  <si>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</si>
  <si>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</si>
  <si>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</si>
  <si>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</si>
  <si>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</si>
  <si>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</si>
  <si>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</si>
  <si>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</si>
  <si>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</si>
  <si>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</si>
  <si>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</si>
  <si>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</si>
  <si>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</si>
  <si>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</si>
  <si>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</si>
  <si>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</si>
  <si>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</si>
  <si>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</si>
  <si>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</si>
  <si>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</si>
  <si>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</si>
  <si>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</si>
  <si>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</si>
  <si>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</si>
  <si>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</si>
  <si>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</si>
  <si>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</si>
  <si>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</si>
  <si>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</si>
  <si>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</si>
  <si>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</si>
  <si>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</si>
  <si>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</si>
  <si>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</si>
  <si>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</si>
  <si>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</si>
  <si>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</si>
  <si>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</si>
  <si>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</si>
  <si>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</si>
  <si>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</si>
  <si>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</si>
  <si>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</si>
  <si>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</si>
  <si>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</si>
  <si>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</si>
  <si>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</si>
  <si>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</si>
  <si>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</si>
  <si>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</si>
  <si>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</si>
  <si>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</si>
  <si>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</si>
  <si>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</si>
  <si>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</si>
  <si>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</si>
  <si>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</si>
  <si>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</si>
  <si>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</si>
  <si>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</si>
  <si>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</si>
  <si>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</si>
  <si>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</si>
  <si>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</si>
  <si>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</si>
  <si>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</si>
  <si>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</si>
  <si>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</si>
  <si>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</si>
  <si>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</si>
  <si>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</si>
  <si>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</si>
  <si>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</si>
  <si>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</si>
  <si>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</si>
  <si>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</si>
  <si>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</si>
  <si>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</si>
  <si>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</si>
  <si>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</si>
  <si>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</si>
  <si>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</si>
  <si>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</si>
  <si>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</si>
  <si>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</si>
  <si>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</si>
  <si>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</si>
  <si>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</si>
  <si>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</si>
  <si>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</si>
  <si>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</si>
  <si>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</si>
  <si>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</si>
  <si>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</si>
  <si>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</si>
  <si>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</si>
  <si>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</si>
  <si>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</si>
  <si>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</si>
  <si>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</si>
  <si>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</si>
  <si>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</si>
  <si>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</si>
  <si>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</si>
  <si>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</si>
  <si>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</si>
  <si>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</si>
  <si>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</si>
  <si>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</si>
  <si>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</si>
  <si>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</si>
  <si>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</si>
  <si>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</si>
  <si>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</si>
  <si>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</si>
  <si>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</si>
  <si>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</si>
  <si>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</si>
  <si>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</si>
  <si>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</si>
  <si>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</si>
  <si>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</si>
  <si>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</si>
  <si>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</si>
  <si>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</si>
  <si>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</si>
  <si>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</si>
  <si>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</si>
  <si>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</si>
  <si>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</si>
  <si>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</si>
  <si>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</si>
  <si>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</si>
  <si>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</si>
  <si>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</si>
  <si>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</si>
  <si>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</si>
  <si>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</si>
  <si>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</si>
  <si>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</si>
  <si>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</si>
  <si>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</si>
  <si>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</si>
  <si>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</si>
  <si>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</si>
  <si>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</si>
  <si>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</si>
  <si>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</si>
  <si>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</si>
  <si>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</si>
  <si>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</si>
  <si>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</si>
  <si>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</si>
  <si>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</si>
  <si>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</si>
  <si>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</si>
  <si>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</si>
  <si>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</si>
  <si>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</si>
  <si>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</si>
  <si>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</si>
  <si>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</si>
  <si>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</si>
  <si>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</si>
  <si>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</si>
  <si>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</si>
  <si>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</si>
  <si>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</si>
  <si>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</si>
  <si>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</si>
  <si>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</si>
  <si>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</si>
  <si>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</si>
  <si>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</si>
  <si>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</si>
  <si>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</si>
  <si>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</si>
  <si>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</si>
  <si>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</si>
  <si>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</si>
  <si>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</si>
  <si>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</si>
  <si>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</si>
  <si>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</si>
  <si>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</si>
  <si>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</si>
  <si>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</si>
  <si>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</si>
  <si>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</si>
  <si>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</si>
  <si>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</si>
  <si>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</si>
  <si>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</si>
  <si>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</si>
  <si>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</si>
  <si>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</si>
  <si>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</si>
  <si>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</si>
  <si>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</si>
  <si>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</si>
  <si>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</si>
  <si>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</si>
  <si>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</si>
  <si>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</si>
  <si>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</si>
  <si>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</si>
  <si>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</si>
  <si>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</si>
  <si>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</si>
  <si>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</si>
  <si>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</si>
  <si>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</si>
  <si>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</si>
  <si>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</si>
  <si>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</si>
  <si>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</si>
  <si>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</si>
  <si>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</si>
  <si>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</si>
  <si>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</si>
  <si>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</si>
  <si>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</si>
  <si>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</si>
  <si>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</si>
  <si>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</si>
  <si>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</si>
  <si>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</si>
  <si>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</si>
  <si>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</si>
  <si>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</si>
  <si>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</si>
  <si>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</si>
  <si>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</si>
  <si>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</si>
  <si>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</si>
  <si>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</si>
  <si>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</si>
  <si>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</si>
  <si>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</si>
  <si>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</si>
  <si>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</si>
  <si>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</si>
  <si>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</si>
  <si>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</si>
  <si>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</si>
  <si>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</si>
  <si>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</si>
  <si>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</si>
  <si>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</si>
  <si>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</si>
  <si>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</si>
  <si>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</si>
  <si>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</si>
  <si>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</si>
  <si>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</si>
  <si>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</si>
  <si>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</si>
  <si>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</si>
  <si>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</si>
  <si>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</si>
  <si>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</si>
  <si>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</si>
  <si>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</si>
  <si>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</si>
  <si>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</si>
  <si>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</si>
  <si>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</si>
  <si>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</si>
  <si>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</si>
  <si>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</si>
  <si>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</si>
  <si>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</si>
  <si>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</si>
  <si>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</si>
  <si>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</si>
  <si>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</si>
  <si>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</si>
  <si>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</si>
  <si>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</si>
  <si>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</si>
  <si>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</si>
  <si>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</si>
  <si>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</si>
  <si>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</si>
  <si>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</si>
  <si>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</si>
  <si>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</si>
  <si>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</si>
  <si>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</si>
  <si>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</si>
  <si>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</si>
  <si>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</si>
  <si>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</si>
  <si>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</si>
  <si>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</si>
  <si>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</si>
  <si>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</si>
  <si>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</si>
  <si>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</si>
  <si>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</si>
  <si>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</si>
  <si>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</si>
  <si>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</si>
  <si>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</si>
  <si>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</si>
  <si>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</si>
  <si>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</si>
  <si>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</si>
  <si>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</si>
  <si>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</si>
  <si>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</si>
  <si>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</si>
  <si>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</si>
  <si>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</si>
  <si>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</si>
  <si>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</si>
  <si>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</si>
  <si>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</si>
  <si>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</si>
  <si>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</si>
  <si>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</si>
  <si>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</si>
  <si>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</si>
  <si>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</si>
  <si>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</si>
  <si>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</si>
  <si>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</si>
  <si>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</si>
  <si>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</si>
  <si>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</si>
  <si>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</si>
  <si>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</si>
  <si>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</si>
  <si>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</si>
  <si>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</si>
  <si>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</si>
  <si>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</si>
  <si>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</si>
  <si>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</si>
  <si>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</si>
  <si>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</si>
  <si>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</si>
  <si>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</si>
  <si>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</si>
  <si>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</si>
  <si>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</si>
  <si>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</si>
  <si>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</si>
  <si>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</si>
  <si>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</si>
  <si>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</si>
  <si>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</si>
  <si>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</si>
  <si>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</si>
  <si>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</si>
  <si>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</si>
  <si>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</si>
  <si>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</si>
  <si>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</si>
  <si>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</si>
  <si>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</si>
  <si>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</si>
  <si>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</si>
  <si>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</si>
  <si>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</si>
  <si>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</si>
  <si>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</si>
  <si>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</si>
  <si>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</si>
  <si>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</si>
  <si>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</si>
  <si>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</si>
  <si>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</si>
  <si>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</si>
  <si>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</si>
  <si>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</si>
  <si>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</si>
  <si>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</si>
  <si>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</si>
  <si>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</si>
  <si>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</si>
  <si>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</si>
  <si>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</si>
  <si>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</si>
  <si>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</si>
  <si>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</si>
  <si>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</si>
  <si>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</si>
  <si>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</si>
  <si>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</si>
  <si>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</si>
  <si>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</si>
  <si>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</si>
  <si>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</si>
  <si>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</si>
  <si>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</si>
  <si>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</si>
  <si>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</si>
  <si>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</si>
  <si>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</si>
  <si>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</si>
  <si>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</si>
  <si>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</si>
  <si>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</si>
  <si>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</si>
  <si>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</si>
  <si>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</si>
  <si>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</si>
  <si>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</si>
  <si>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</si>
  <si>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</si>
  <si>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</si>
  <si>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</si>
  <si>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</si>
  <si>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</si>
  <si>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</si>
  <si>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</si>
  <si>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</si>
  <si>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</si>
  <si>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</si>
  <si>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</si>
  <si>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</si>
  <si>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</si>
  <si>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</si>
  <si>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</si>
  <si>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</si>
  <si>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</si>
  <si>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</si>
  <si>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</si>
  <si>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</si>
  <si>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</si>
  <si>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</si>
  <si>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</si>
  <si>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</si>
  <si>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</si>
  <si>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</si>
  <si>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</si>
  <si>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</si>
  <si>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</si>
  <si>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</si>
  <si>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</si>
  <si>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</si>
  <si>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</si>
  <si>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</si>
  <si>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</si>
  <si>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</si>
  <si>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</si>
  <si>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</si>
  <si>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</si>
  <si>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</si>
  <si>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</si>
  <si>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</si>
  <si>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</si>
  <si>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</si>
  <si>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</si>
  <si>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</si>
  <si>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</si>
  <si>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</si>
  <si>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</si>
  <si>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</si>
  <si>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</si>
  <si>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</si>
  <si>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</si>
  <si>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</si>
  <si>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</si>
  <si>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</si>
  <si>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</si>
  <si>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</si>
  <si>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</si>
  <si>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</si>
  <si>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</si>
  <si>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</si>
  <si>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</si>
  <si>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</si>
  <si>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</si>
  <si>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</si>
  <si>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</si>
  <si>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</si>
  <si>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</si>
  <si>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</si>
  <si>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</si>
  <si>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</si>
  <si>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</si>
  <si>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</si>
  <si>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</si>
  <si>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</si>
  <si>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</si>
  <si>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</si>
  <si>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</si>
  <si>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</si>
  <si>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</si>
  <si>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</si>
  <si>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</si>
  <si>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</si>
  <si>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</si>
  <si>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</si>
  <si>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</si>
  <si>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</si>
  <si>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</si>
  <si>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</si>
  <si>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</si>
  <si>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</si>
  <si>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</si>
  <si>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</si>
  <si>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</si>
  <si>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</si>
  <si>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</si>
  <si>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</si>
  <si>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</si>
  <si>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</si>
  <si>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</si>
  <si>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</si>
  <si>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</si>
  <si>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</si>
  <si>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</si>
  <si>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</si>
  <si>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</si>
  <si>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</si>
  <si>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</si>
  <si>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</si>
  <si>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</si>
  <si>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</si>
  <si>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</si>
  <si>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</si>
  <si>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</si>
  <si>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</si>
  <si>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</si>
  <si>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</si>
  <si>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</si>
  <si>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</si>
  <si>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</si>
  <si>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</si>
  <si>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</si>
  <si>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</si>
  <si>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</si>
  <si>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</si>
  <si>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</si>
  <si>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</si>
  <si>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</si>
  <si>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</si>
  <si>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</si>
  <si>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</si>
  <si>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</si>
  <si>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</si>
  <si>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</si>
  <si>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</si>
  <si>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</si>
  <si>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</si>
  <si>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</si>
  <si>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</si>
  <si>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</si>
  <si>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</si>
  <si>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</si>
  <si>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</si>
  <si>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</si>
  <si>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</si>
  <si>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</si>
  <si>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</si>
  <si>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</si>
  <si>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</si>
  <si>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</si>
  <si>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</si>
  <si>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</si>
  <si>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</si>
  <si>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</si>
  <si>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</si>
  <si>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</si>
  <si>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</si>
  <si>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</si>
  <si>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</si>
  <si>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</si>
  <si>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</si>
  <si>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</si>
  <si>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</si>
  <si>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</si>
  <si>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</si>
  <si>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</si>
  <si>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</si>
  <si>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</si>
  <si>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</si>
  <si>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</si>
  <si>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</si>
  <si>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</si>
  <si>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</si>
  <si>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</si>
  <si>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</si>
  <si>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</si>
  <si>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</si>
  <si>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</si>
  <si>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</si>
  <si>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</si>
  <si>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</si>
  <si>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</si>
  <si>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</si>
  <si>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</si>
  <si>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</si>
  <si>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</si>
  <si>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</si>
  <si>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</si>
  <si>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</si>
  <si>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</si>
  <si>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</si>
  <si>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</si>
  <si>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</si>
  <si>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</si>
  <si>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</si>
  <si>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</si>
  <si>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</si>
  <si>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</si>
  <si>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</si>
  <si>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</si>
  <si>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</si>
  <si>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</si>
  <si>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</si>
  <si>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</si>
  <si>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</si>
  <si>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</si>
  <si>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</si>
  <si>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</si>
  <si>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</si>
  <si>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</si>
  <si>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</si>
  <si>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</si>
  <si>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</si>
  <si>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</si>
  <si>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</si>
  <si>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</si>
  <si>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</si>
  <si>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</si>
  <si>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</si>
  <si>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</si>
  <si>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</si>
  <si>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</si>
  <si>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</si>
  <si>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</si>
  <si>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</si>
  <si>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</si>
  <si>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</si>
  <si>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</si>
  <si>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</si>
  <si>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</si>
  <si>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</si>
  <si>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</si>
  <si>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</si>
  <si>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</si>
  <si>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</si>
  <si>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</si>
  <si>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</si>
  <si>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</si>
  <si>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</si>
  <si>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</si>
  <si>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</si>
  <si>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</si>
  <si>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</si>
  <si>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</si>
  <si>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</si>
  <si>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</si>
  <si>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</si>
  <si>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</si>
  <si>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</si>
  <si>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</si>
  <si>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</si>
  <si>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</si>
  <si>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</si>
  <si>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</si>
  <si>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</si>
  <si>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</si>
  <si>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</si>
  <si>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</si>
  <si>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</si>
  <si>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</si>
  <si>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</si>
  <si>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</si>
  <si>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</si>
  <si>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</si>
  <si>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</si>
  <si>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</si>
  <si>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</si>
  <si>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</si>
  <si>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</si>
  <si>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</si>
  <si>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</si>
  <si>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</si>
  <si>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</si>
  <si>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</si>
  <si>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</si>
  <si>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</si>
  <si>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</si>
  <si>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</si>
  <si>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</si>
  <si>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</si>
  <si>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</si>
  <si>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</si>
  <si>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</si>
  <si>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</si>
  <si>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</si>
  <si>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</si>
  <si>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</si>
  <si>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</si>
  <si>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</si>
  <si>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</si>
  <si>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</si>
  <si>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</si>
  <si>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</si>
  <si>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</si>
  <si>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</si>
  <si>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</si>
  <si>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</si>
  <si>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</si>
  <si>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</si>
  <si>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</si>
  <si>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</si>
  <si>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</si>
  <si>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</si>
  <si>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</si>
  <si>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</si>
  <si>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</si>
  <si>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</si>
  <si>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</si>
  <si>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</si>
  <si>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</si>
  <si>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</si>
  <si>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</si>
  <si>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</si>
  <si>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</si>
  <si>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</si>
  <si>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</si>
  <si>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</si>
  <si>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</si>
  <si>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</si>
  <si>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</si>
  <si>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</si>
  <si>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</si>
  <si>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</si>
  <si>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</si>
  <si>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</si>
  <si>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</si>
  <si>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</si>
  <si>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</si>
  <si>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</si>
  <si>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</si>
  <si>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</si>
  <si>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</si>
  <si>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</si>
  <si>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</si>
  <si>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</si>
  <si>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</si>
  <si>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</si>
  <si>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</si>
  <si>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</si>
  <si>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</si>
  <si>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</si>
  <si>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</si>
  <si>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</si>
  <si>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</si>
  <si>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</si>
  <si>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</si>
  <si>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</si>
  <si>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</si>
  <si>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</si>
  <si>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</si>
  <si>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</si>
  <si>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</si>
  <si>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</si>
  <si>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</si>
  <si>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</si>
  <si>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</si>
  <si>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</si>
  <si>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</si>
  <si>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</si>
  <si>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</si>
  <si>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</si>
  <si>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</si>
  <si>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</si>
  <si>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</si>
  <si>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</si>
  <si>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</si>
  <si>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</si>
  <si>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</si>
  <si>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</si>
  <si>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</si>
  <si>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</si>
  <si>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</si>
  <si>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</si>
  <si>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</si>
  <si>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</si>
  <si>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</si>
  <si>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</si>
  <si>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</si>
  <si>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</si>
  <si>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</si>
  <si>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</si>
  <si>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</si>
  <si>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</si>
  <si>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</si>
  <si>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</si>
  <si>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</si>
  <si>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</si>
  <si>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</si>
  <si>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</si>
  <si>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</si>
  <si>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</si>
  <si>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</si>
  <si>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</si>
  <si>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</si>
  <si>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</si>
  <si>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</si>
  <si>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</si>
  <si>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</si>
  <si>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</si>
  <si>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</si>
  <si>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</si>
  <si>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</si>
  <si>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</si>
  <si>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</si>
  <si>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</si>
  <si>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</si>
  <si>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</si>
  <si>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</si>
  <si>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</si>
  <si>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</si>
  <si>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</si>
  <si>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</si>
  <si>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</si>
  <si>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</si>
  <si>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</si>
  <si>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</si>
  <si>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</si>
  <si>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</si>
  <si>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</si>
  <si>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</si>
  <si>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</si>
  <si>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</si>
  <si>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</si>
  <si>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</si>
  <si>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</si>
  <si>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</si>
  <si>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</si>
  <si>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</si>
  <si>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</si>
  <si>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</si>
  <si>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</si>
  <si>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</si>
  <si>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</si>
  <si>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</si>
  <si>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</si>
  <si>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</si>
  <si>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</si>
  <si>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</si>
  <si>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</si>
  <si>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</si>
  <si>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</si>
  <si>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</si>
  <si>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</si>
  <si>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</si>
  <si>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</si>
  <si>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</si>
  <si>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</si>
  <si>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</si>
  <si>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</si>
  <si>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</si>
  <si>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</si>
  <si>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</si>
  <si>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</si>
  <si>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</si>
  <si>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</si>
  <si>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</si>
  <si>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</si>
  <si>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</si>
  <si>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</si>
  <si>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</si>
  <si>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</si>
  <si>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</si>
  <si>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</si>
  <si>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</si>
  <si>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</si>
  <si>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</si>
  <si>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</si>
  <si>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</si>
  <si>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</si>
  <si>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</si>
  <si>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</si>
  <si>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</si>
  <si>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</si>
  <si>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</si>
  <si>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</si>
  <si>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</si>
  <si>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</si>
  <si>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</si>
  <si>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</si>
  <si>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</si>
  <si>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</si>
  <si>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</si>
  <si>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</si>
  <si>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</si>
  <si>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</si>
  <si>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</si>
  <si>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</si>
  <si>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</si>
  <si>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</si>
  <si>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</si>
  <si>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</si>
  <si>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</si>
  <si>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</si>
  <si>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</si>
  <si>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</si>
  <si>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</si>
  <si>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</si>
  <si>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</si>
  <si>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</si>
  <si>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</si>
  <si>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</si>
  <si>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</si>
  <si>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</si>
  <si>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</si>
  <si>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</si>
  <si>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</si>
  <si>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</si>
  <si>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</si>
  <si>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</si>
  <si>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</si>
  <si>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</si>
  <si>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</si>
  <si>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</si>
  <si>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</si>
  <si>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</si>
  <si>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</si>
  <si>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</si>
  <si>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</si>
  <si>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</si>
  <si>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</si>
  <si>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</si>
  <si>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</si>
  <si>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</si>
  <si>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</si>
  <si>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</si>
  <si>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</si>
  <si>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</si>
  <si>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</si>
  <si>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</si>
  <si>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</si>
  <si>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</si>
  <si>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</si>
  <si>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</si>
  <si>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</si>
  <si>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</si>
  <si>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</si>
  <si>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</si>
  <si>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</si>
  <si>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</si>
  <si>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</si>
  <si>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</si>
  <si>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</si>
  <si>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</si>
  <si>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</si>
  <si>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</si>
  <si>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</si>
  <si>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</si>
  <si>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</si>
  <si>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</si>
  <si>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</si>
  <si>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</si>
  <si>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</si>
  <si>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</si>
  <si>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</si>
  <si>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</si>
  <si>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</si>
  <si>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</si>
  <si>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</si>
  <si>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</si>
  <si>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</si>
  <si>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</si>
  <si>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</si>
  <si>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</si>
  <si>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</si>
  <si>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</si>
  <si>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</si>
  <si>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</si>
  <si>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</si>
  <si>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</si>
  <si>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</si>
  <si>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</si>
  <si>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</si>
  <si>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</si>
  <si>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</si>
  <si>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</si>
  <si>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</si>
  <si>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</si>
  <si>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</si>
  <si>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</si>
  <si>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</si>
  <si>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</si>
  <si>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</si>
  <si>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</si>
  <si>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</si>
  <si>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</si>
  <si>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</si>
  <si>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</si>
  <si>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</si>
  <si>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</si>
  <si>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</si>
  <si>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</si>
  <si>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</si>
  <si>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</si>
  <si>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</si>
  <si>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</si>
  <si>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</si>
  <si>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</si>
  <si>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</si>
  <si>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</si>
  <si>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</si>
  <si>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</si>
  <si>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</si>
  <si>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</si>
  <si>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</si>
  <si>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</si>
  <si>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</si>
  <si>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</si>
  <si>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</si>
  <si>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</si>
  <si>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</si>
  <si>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</si>
  <si>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</si>
  <si>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</si>
  <si>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</si>
  <si>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</si>
  <si>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</si>
  <si>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</si>
  <si>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</si>
  <si>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</si>
  <si>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</si>
  <si>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</si>
  <si>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</si>
  <si>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</si>
  <si>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</si>
  <si>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</si>
  <si>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</si>
  <si>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</si>
  <si>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</si>
  <si>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</si>
  <si>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</si>
  <si>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</si>
  <si>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</si>
  <si>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</si>
  <si>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</si>
  <si>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</si>
  <si>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</si>
  <si>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</si>
  <si>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</si>
  <si>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</si>
  <si>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</si>
  <si>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</si>
  <si>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</si>
  <si>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</si>
  <si>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</si>
  <si>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</si>
  <si>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</si>
  <si>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</si>
  <si>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</si>
  <si>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</si>
  <si>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</si>
  <si>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</si>
  <si>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</si>
  <si>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</si>
  <si>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</si>
  <si>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</si>
  <si>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</si>
  <si>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</si>
  <si>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</si>
  <si>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</si>
  <si>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</si>
  <si>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</si>
  <si>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</si>
  <si>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</si>
  <si>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</si>
  <si>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</si>
  <si>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</si>
  <si>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</si>
  <si>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</si>
  <si>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</si>
  <si>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</si>
  <si>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</si>
  <si>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</si>
  <si>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</si>
  <si>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</si>
  <si>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</si>
  <si>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</si>
  <si>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</si>
  <si>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</si>
  <si>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</si>
  <si>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</si>
  <si>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</si>
  <si>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</si>
  <si>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</si>
  <si>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</si>
  <si>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</si>
  <si>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</si>
  <si>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</si>
  <si>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</si>
  <si>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</si>
  <si>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</si>
  <si>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</si>
  <si>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</si>
  <si>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</si>
  <si>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</si>
  <si>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</si>
  <si>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</si>
  <si>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</si>
  <si>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</si>
  <si>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</si>
  <si>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</si>
  <si>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</si>
  <si>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</si>
  <si>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</si>
  <si>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</si>
  <si>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</si>
  <si>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</si>
  <si>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</si>
  <si>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</si>
  <si>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</si>
  <si>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</si>
  <si>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</si>
  <si>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</si>
  <si>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</si>
  <si>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</si>
  <si>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</si>
  <si>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</si>
  <si>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</si>
  <si>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</si>
  <si>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</si>
  <si>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</si>
  <si>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</si>
  <si>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</si>
  <si>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</si>
  <si>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</si>
  <si>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</si>
  <si>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</si>
  <si>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</si>
  <si>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</si>
  <si>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</si>
  <si>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</si>
  <si>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</si>
  <si>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</si>
  <si>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</si>
  <si>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</si>
  <si>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</si>
  <si>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</si>
  <si>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</si>
  <si>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</si>
  <si>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</si>
  <si>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</si>
  <si>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</si>
  <si>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</si>
  <si>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</si>
  <si>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</si>
  <si>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</si>
  <si>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</si>
  <si>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</si>
  <si>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</si>
  <si>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</si>
  <si>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</si>
  <si>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</si>
  <si>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</si>
  <si>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</si>
  <si>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</si>
  <si>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</si>
  <si>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</si>
  <si>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</si>
  <si>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</si>
  <si>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</si>
  <si>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</si>
  <si>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</si>
  <si>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</si>
  <si>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</si>
  <si>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</si>
  <si>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</si>
  <si>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</si>
  <si>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</si>
  <si>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</si>
  <si>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</si>
  <si>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</si>
  <si>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</si>
  <si>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</si>
  <si>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</si>
  <si>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</si>
  <si>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</si>
  <si>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</si>
  <si>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</si>
  <si>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</si>
  <si>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</si>
  <si>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</si>
  <si>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</si>
  <si>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</si>
  <si>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</si>
  <si>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</si>
  <si>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</si>
  <si>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</si>
  <si>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</si>
  <si>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</si>
  <si>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</si>
  <si>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</si>
  <si>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</si>
  <si>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</si>
  <si>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</si>
  <si>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</si>
  <si>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</si>
  <si>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</si>
  <si>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</si>
  <si>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</si>
  <si>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</si>
  <si>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</si>
  <si>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</si>
  <si>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</si>
  <si>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</si>
  <si>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</si>
  <si>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</si>
  <si>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</si>
  <si>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</si>
  <si>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</si>
  <si>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</si>
  <si>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</si>
  <si>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</si>
  <si>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</si>
  <si>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</si>
  <si>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</si>
  <si>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</si>
  <si>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</si>
  <si>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</si>
  <si>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</si>
  <si>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</si>
  <si>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</si>
  <si>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</si>
  <si>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</si>
  <si>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</si>
  <si>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</si>
  <si>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</si>
  <si>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</si>
  <si>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</si>
  <si>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</si>
  <si>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</si>
  <si>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</si>
  <si>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</si>
  <si>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</si>
  <si>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</si>
  <si>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</si>
  <si>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</si>
  <si>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</si>
  <si>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</si>
  <si>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</si>
  <si>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</si>
  <si>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</si>
  <si>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</si>
  <si>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</si>
  <si>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</si>
  <si>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</si>
  <si>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</si>
  <si>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</si>
  <si>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</si>
  <si>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</si>
  <si>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</si>
  <si>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</si>
  <si>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</si>
  <si>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</si>
  <si>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</si>
  <si>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</si>
  <si>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</si>
  <si>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</si>
  <si>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</si>
  <si>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</si>
  <si>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</si>
  <si>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</si>
  <si>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</si>
  <si>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</si>
  <si>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</si>
  <si>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</si>
  <si>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</si>
  <si>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</si>
  <si>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</si>
  <si>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</si>
  <si>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</si>
  <si>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</si>
  <si>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</si>
  <si>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</si>
  <si>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</si>
  <si>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</si>
  <si>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</si>
  <si>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</si>
  <si>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</si>
  <si>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</si>
  <si>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</si>
  <si>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</si>
  <si>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</si>
  <si>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</si>
  <si>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</si>
  <si>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</si>
  <si>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</si>
  <si>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</si>
  <si>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</si>
  <si>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</si>
  <si>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</si>
  <si>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</si>
  <si>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</si>
  <si>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</si>
  <si>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</si>
  <si>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</si>
  <si>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</si>
  <si>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</si>
  <si>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</si>
  <si>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</si>
  <si>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</si>
  <si>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</si>
  <si>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</si>
  <si>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</si>
  <si>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</si>
  <si>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</si>
  <si>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</si>
  <si>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</si>
  <si>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</si>
  <si>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</si>
  <si>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</si>
  <si>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</si>
  <si>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</si>
  <si>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</si>
  <si>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</si>
  <si>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</si>
  <si>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</si>
  <si>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</si>
  <si>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</si>
  <si>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</si>
  <si>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</si>
  <si>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</si>
  <si>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</si>
  <si>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</si>
  <si>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</si>
  <si>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</si>
  <si>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</si>
  <si>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</si>
  <si>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</si>
  <si>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</si>
  <si>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</si>
  <si>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</si>
  <si>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</si>
  <si>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</si>
  <si>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</si>
  <si>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</si>
  <si>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</si>
  <si>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</si>
  <si>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</si>
  <si>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</si>
  <si>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</si>
  <si>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</si>
  <si>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</si>
  <si>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</si>
  <si>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</si>
  <si>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</si>
  <si>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</si>
  <si>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</si>
  <si>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</si>
  <si>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</si>
  <si>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</si>
  <si>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</si>
  <si>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</si>
  <si>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</si>
  <si>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</si>
  <si>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</si>
  <si>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</si>
  <si>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</si>
  <si>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</si>
  <si>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</si>
  <si>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</si>
  <si>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</si>
  <si>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</si>
  <si>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</si>
  <si>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</si>
  <si>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</si>
  <si>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</si>
  <si>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</si>
  <si>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</si>
  <si>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</si>
  <si>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</si>
  <si>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</si>
  <si>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</si>
  <si>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</si>
  <si>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</si>
  <si>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</si>
  <si>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</si>
  <si>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</si>
  <si>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</si>
  <si>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</si>
  <si>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</si>
  <si>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</si>
  <si>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</si>
  <si>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</si>
  <si>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</si>
  <si>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</si>
  <si>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</si>
  <si>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</si>
  <si>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</si>
  <si>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</si>
  <si>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</si>
  <si>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</si>
  <si>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</si>
  <si>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</si>
  <si>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</si>
  <si>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</si>
  <si>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</si>
  <si>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</si>
  <si>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</si>
  <si>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</si>
  <si>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</si>
  <si>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</si>
  <si>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</si>
  <si>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</si>
  <si>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</si>
  <si>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</si>
  <si>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</si>
  <si>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</si>
  <si>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</si>
  <si>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</si>
  <si>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</si>
  <si>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</si>
  <si>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</si>
  <si>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</si>
  <si>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</si>
  <si>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</si>
  <si>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</si>
  <si>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</si>
  <si>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</si>
  <si>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</si>
  <si>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</si>
  <si>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</si>
  <si>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</si>
  <si>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</si>
  <si>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</si>
  <si>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</si>
  <si>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</si>
  <si>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</si>
  <si>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</si>
  <si>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</si>
  <si>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</si>
  <si>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</si>
  <si>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</si>
  <si>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</si>
  <si>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</si>
  <si>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</si>
  <si>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</si>
  <si>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</si>
  <si>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</si>
  <si>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</si>
  <si>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</si>
  <si>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</si>
  <si>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</si>
  <si>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</si>
  <si>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</si>
  <si>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</si>
  <si>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</si>
  <si>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</si>
  <si>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</si>
  <si>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</si>
  <si>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</si>
  <si>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</si>
  <si>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</si>
  <si>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</si>
  <si>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</si>
  <si>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</si>
  <si>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</si>
  <si>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</si>
  <si>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</si>
  <si>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</si>
  <si>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</si>
  <si>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</si>
  <si>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</si>
  <si>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</si>
  <si>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</si>
  <si>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</si>
  <si>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</si>
  <si>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</si>
  <si>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</si>
  <si>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</si>
  <si>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</si>
  <si>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</si>
  <si>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</si>
  <si>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</si>
  <si>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</si>
  <si>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</si>
  <si>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</si>
  <si>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</si>
  <si>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</si>
  <si>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</si>
  <si>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</si>
  <si>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</si>
  <si>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</si>
  <si>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</si>
  <si>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</si>
  <si>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</si>
  <si>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</si>
  <si>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</si>
  <si>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</si>
  <si>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</si>
  <si>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</si>
  <si>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</si>
  <si>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</si>
  <si>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</si>
  <si>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</si>
  <si>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</si>
  <si>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</si>
  <si>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</si>
  <si>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</si>
  <si>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</si>
  <si>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</si>
  <si>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</si>
  <si>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</si>
  <si>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</si>
  <si>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</si>
  <si>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</si>
  <si>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</si>
  <si>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</si>
  <si>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</si>
  <si>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</si>
  <si>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</si>
  <si>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</si>
  <si>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</si>
  <si>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</si>
  <si>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</si>
  <si>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</si>
  <si>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</si>
  <si>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</si>
  <si>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</si>
  <si>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</si>
  <si>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</si>
  <si>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</si>
  <si>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</si>
  <si>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</si>
  <si>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</si>
  <si>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</si>
  <si>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</si>
  <si>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</si>
  <si>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</si>
  <si>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</si>
  <si>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</si>
  <si>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</si>
  <si>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</si>
  <si>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</si>
  <si>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</si>
  <si>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</si>
  <si>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</si>
  <si>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</si>
  <si>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</si>
  <si>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</si>
  <si>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</si>
  <si>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</si>
  <si>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</si>
  <si>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</si>
  <si>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</si>
  <si>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</si>
  <si>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</si>
  <si>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</si>
  <si>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</si>
  <si>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</si>
  <si>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</si>
  <si>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</si>
  <si>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</si>
  <si>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</si>
  <si>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</si>
  <si>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</si>
  <si>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</si>
  <si>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</si>
  <si>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</si>
  <si>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</si>
  <si>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</si>
  <si>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</si>
  <si>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</si>
  <si>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</si>
  <si>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</si>
  <si>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</si>
  <si>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</si>
  <si>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</si>
  <si>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</si>
  <si>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</si>
  <si>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</si>
  <si>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</si>
  <si>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</si>
  <si>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</si>
  <si>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</si>
  <si>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</si>
  <si>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</si>
  <si>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</si>
  <si>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</si>
  <si>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</si>
  <si>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</si>
  <si>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</si>
  <si>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</si>
  <si>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</si>
  <si>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</si>
  <si>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</si>
  <si>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</si>
  <si>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</si>
  <si>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</si>
  <si>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</si>
  <si>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</si>
  <si>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</si>
  <si>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</si>
  <si>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</si>
  <si>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</si>
  <si>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</si>
  <si>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</si>
  <si>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</si>
  <si>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</si>
  <si>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</si>
  <si>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</si>
  <si>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</si>
  <si>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</si>
  <si>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</si>
  <si>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</si>
  <si>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</si>
  <si>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</si>
  <si>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</si>
  <si>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</si>
  <si>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</si>
  <si>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</si>
  <si>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</si>
  <si>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</si>
  <si>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</si>
  <si>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</si>
  <si>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</si>
  <si>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</si>
  <si>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</si>
  <si>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</si>
  <si>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</si>
  <si>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</si>
  <si>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</si>
  <si>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</si>
  <si>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</si>
  <si>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</si>
  <si>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</si>
  <si>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</si>
  <si>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</si>
  <si>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</si>
  <si>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</si>
  <si>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</si>
  <si>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</si>
  <si>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</si>
  <si>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</si>
  <si>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</si>
  <si>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</si>
  <si>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</si>
  <si>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</si>
  <si>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</si>
  <si>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</si>
  <si>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</si>
  <si>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</si>
  <si>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</si>
  <si>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</si>
  <si>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</si>
  <si>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</si>
  <si>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</si>
  <si>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</si>
  <si>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</si>
  <si>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</si>
  <si>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</si>
  <si>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</si>
  <si>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</si>
  <si>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</si>
  <si>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</si>
  <si>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</si>
  <si>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</si>
  <si>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</si>
  <si>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</si>
  <si>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</si>
  <si>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</si>
  <si>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</si>
  <si>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</si>
  <si>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</si>
  <si>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</si>
  <si>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</si>
  <si>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</si>
  <si>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</si>
  <si>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</si>
  <si>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</si>
  <si>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</si>
  <si>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</si>
  <si>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</si>
  <si>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</si>
  <si>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</si>
  <si>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</si>
  <si>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</si>
  <si>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</si>
  <si>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</si>
  <si>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</si>
  <si>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</si>
  <si>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</si>
  <si>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</si>
  <si>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</si>
  <si>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</si>
  <si>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</si>
  <si>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</si>
  <si>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</si>
  <si>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</si>
  <si>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</si>
  <si>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</si>
  <si>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</si>
  <si>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</si>
  <si>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</si>
  <si>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</si>
  <si>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</si>
  <si>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</si>
  <si>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</si>
  <si>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</si>
  <si>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</si>
  <si>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</si>
  <si>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</si>
  <si>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</si>
  <si>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</si>
  <si>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</si>
  <si>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</si>
  <si>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</si>
  <si>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</si>
  <si>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</si>
  <si>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</si>
  <si>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</si>
  <si>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</si>
  <si>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</si>
  <si>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</si>
  <si>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</si>
  <si>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</si>
  <si>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</si>
  <si>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</si>
  <si>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</si>
  <si>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</si>
  <si>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</si>
  <si>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</si>
  <si>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</si>
  <si>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</si>
  <si>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</si>
  <si>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</si>
  <si>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</si>
  <si>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</si>
  <si>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</si>
  <si>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</si>
  <si>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</si>
  <si>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</si>
  <si>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</si>
  <si>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</si>
  <si>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</si>
  <si>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</si>
  <si>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</si>
  <si>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</si>
  <si>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</si>
  <si>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</si>
  <si>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</si>
  <si>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</si>
  <si>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</si>
  <si>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</si>
  <si>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</si>
  <si>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</si>
  <si>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</si>
  <si>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</si>
  <si>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</si>
  <si>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</si>
  <si>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</si>
  <si>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</si>
  <si>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</si>
  <si>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</si>
  <si>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</si>
  <si>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</si>
  <si>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</si>
  <si>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</si>
  <si>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</si>
  <si>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</si>
  <si>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</si>
  <si>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</si>
  <si>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</si>
  <si>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</si>
  <si>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</si>
  <si>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</si>
  <si>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</si>
  <si>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</si>
  <si>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</si>
  <si>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</si>
  <si>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</si>
  <si>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</si>
  <si>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</si>
  <si>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</si>
  <si>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</si>
  <si>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</si>
  <si>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</si>
  <si>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</si>
  <si>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</si>
  <si>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</si>
  <si>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</si>
  <si>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</si>
  <si>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</si>
  <si>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</si>
  <si>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</si>
  <si>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</si>
  <si>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</si>
  <si>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</si>
  <si>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</si>
  <si>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</si>
  <si>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</si>
  <si>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</si>
  <si>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</si>
  <si>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</si>
  <si>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</si>
  <si>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</si>
  <si>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</si>
  <si>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</si>
  <si>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</si>
  <si>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</si>
  <si>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</si>
  <si>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</si>
  <si>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</si>
  <si>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</si>
  <si>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</si>
  <si>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</si>
  <si>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</si>
  <si>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</si>
  <si>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</si>
  <si>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</si>
  <si>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</si>
  <si>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</si>
  <si>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</si>
  <si>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</si>
  <si>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</si>
  <si>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</si>
  <si>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</si>
  <si>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</si>
  <si>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</si>
  <si>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</si>
  <si>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</si>
  <si>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</si>
  <si>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</si>
  <si>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</si>
  <si>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</si>
  <si>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</si>
  <si>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</si>
  <si>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</si>
  <si>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</si>
  <si>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</si>
  <si>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</si>
  <si>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</si>
  <si>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</si>
  <si>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</si>
  <si>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</si>
  <si>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</si>
  <si>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</si>
  <si>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</si>
  <si>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</si>
  <si>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</si>
  <si>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</si>
  <si>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</si>
  <si>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</si>
  <si>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</si>
  <si>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</si>
  <si>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</si>
  <si>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</si>
  <si>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</si>
  <si>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</si>
  <si>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</si>
  <si>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</si>
  <si>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</si>
  <si>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</si>
  <si>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</si>
  <si>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</si>
  <si>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</si>
  <si>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</si>
  <si>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</si>
  <si>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</si>
  <si>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</si>
  <si>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</si>
  <si>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</si>
  <si>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</si>
  <si>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</si>
  <si>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</si>
  <si>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</si>
  <si>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</si>
  <si>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</si>
  <si>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</si>
  <si>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</si>
  <si>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</si>
  <si>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</si>
  <si>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</si>
  <si>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</si>
  <si>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</si>
  <si>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</si>
  <si>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</si>
  <si>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</si>
  <si>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</si>
  <si>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</si>
  <si>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</si>
  <si>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</si>
  <si>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</si>
  <si>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</si>
  <si>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</si>
  <si>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</si>
  <si>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</si>
  <si>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</si>
  <si>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</si>
  <si>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</si>
  <si>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</si>
  <si>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</si>
  <si>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</si>
  <si>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</si>
  <si>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</si>
  <si>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</si>
  <si>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</si>
  <si>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</si>
  <si>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</si>
  <si>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</si>
  <si>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</si>
  <si>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</si>
  <si>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</si>
  <si>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</si>
  <si>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</si>
  <si>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</si>
  <si>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</si>
  <si>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</si>
  <si>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</si>
  <si>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</si>
  <si>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</si>
  <si>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</si>
  <si>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</si>
  <si>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</si>
  <si>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</si>
  <si>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</si>
  <si>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</si>
  <si>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</si>
  <si>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</si>
  <si>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</si>
  <si>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</si>
  <si>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</si>
  <si>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</si>
  <si>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</si>
  <si>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</si>
  <si>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</si>
  <si>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</si>
  <si>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</si>
  <si>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</si>
  <si>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</si>
  <si>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</si>
  <si>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</si>
  <si>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</si>
  <si>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</si>
  <si>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</si>
  <si>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</si>
  <si>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</si>
  <si>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</si>
  <si>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</si>
  <si>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</si>
  <si>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</si>
  <si>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</si>
  <si>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</si>
  <si>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</si>
  <si>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</si>
  <si>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</si>
  <si>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</si>
  <si>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</si>
  <si>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</si>
  <si>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</si>
  <si>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</si>
  <si>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</si>
  <si>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</si>
  <si>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</si>
  <si>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</si>
  <si>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</si>
  <si>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</si>
  <si>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</si>
  <si>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</si>
  <si>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</si>
  <si>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</si>
  <si>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</si>
  <si>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</si>
  <si>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</si>
  <si>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</si>
  <si>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</si>
  <si>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</si>
  <si>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</si>
  <si>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</si>
  <si>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</si>
  <si>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</si>
  <si>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</si>
  <si>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</si>
  <si>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</si>
  <si>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</si>
  <si>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</si>
  <si>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</si>
  <si>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</si>
  <si>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</si>
  <si>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</si>
  <si>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</si>
  <si>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</si>
  <si>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</si>
  <si>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</si>
  <si>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</si>
  <si>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</si>
  <si>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</si>
  <si>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</si>
  <si>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</si>
  <si>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</si>
  <si>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</si>
  <si>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</si>
  <si>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</si>
  <si>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</si>
  <si>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</si>
  <si>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</si>
  <si>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</si>
  <si>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</si>
  <si>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</si>
  <si>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</si>
  <si>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</si>
  <si>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</si>
  <si>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</si>
  <si>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</si>
  <si>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</si>
  <si>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</si>
  <si>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</si>
  <si>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</si>
  <si>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</si>
  <si>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</si>
  <si>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</si>
  <si>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</si>
  <si>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</si>
  <si>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</si>
  <si>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</si>
  <si>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</si>
  <si>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</si>
  <si>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</si>
  <si>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</si>
  <si>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</si>
  <si>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</si>
  <si>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</si>
  <si>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</si>
  <si>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</si>
  <si>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</si>
  <si>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</si>
  <si>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</si>
  <si>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</si>
  <si>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</si>
  <si>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</si>
  <si>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</si>
  <si>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</si>
  <si>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</si>
  <si>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</si>
  <si>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</si>
  <si>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</si>
  <si>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</si>
  <si>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</si>
  <si>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</si>
  <si>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</si>
  <si>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</si>
  <si>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</si>
  <si>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</si>
  <si>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</si>
  <si>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</si>
  <si>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</si>
  <si>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</si>
  <si>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</si>
  <si>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</si>
  <si>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</si>
  <si>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</si>
  <si>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</si>
  <si>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</si>
  <si>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</si>
  <si>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</si>
  <si>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</si>
  <si>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</si>
  <si>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</si>
  <si>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</si>
  <si>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</si>
  <si>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</si>
  <si>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</si>
  <si>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</si>
  <si>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</si>
  <si>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</si>
  <si>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</si>
  <si>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</si>
  <si>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</si>
  <si>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</si>
  <si>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</si>
  <si>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</si>
  <si>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</si>
  <si>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</si>
  <si>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</si>
  <si>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</si>
  <si>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</si>
  <si>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</si>
  <si>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</si>
  <si>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</si>
  <si>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</si>
  <si>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</si>
  <si>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</si>
  <si>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</si>
  <si>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</si>
  <si>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</si>
  <si>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</si>
  <si>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</si>
  <si>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</si>
  <si>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</si>
  <si>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</si>
  <si>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</si>
  <si>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</si>
  <si>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</si>
  <si>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</si>
  <si>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</si>
  <si>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</si>
  <si>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</si>
  <si>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</si>
  <si>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</si>
  <si>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</si>
  <si>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</si>
  <si>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</si>
  <si>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</si>
  <si>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</si>
  <si>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</si>
  <si>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</si>
  <si>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</si>
  <si>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</si>
  <si>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</si>
  <si>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</si>
  <si>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</si>
  <si>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</si>
  <si>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</si>
  <si>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</si>
  <si>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</si>
  <si>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</si>
  <si>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</si>
  <si>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</si>
  <si>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</si>
  <si>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</si>
  <si>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</si>
  <si>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</si>
  <si>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</si>
  <si>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</si>
  <si>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</si>
  <si>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</si>
  <si>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</si>
  <si>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</si>
  <si>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</si>
  <si>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</si>
  <si>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</si>
  <si>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</si>
  <si>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</si>
  <si>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</si>
  <si>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</si>
  <si>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</si>
  <si>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</si>
  <si>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</si>
  <si>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</si>
  <si>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</si>
  <si>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</si>
  <si>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</si>
  <si>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</si>
  <si>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</si>
  <si>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</si>
  <si>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</si>
  <si>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</si>
  <si>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</si>
  <si>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</si>
  <si>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</si>
  <si>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</si>
  <si>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</si>
  <si>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</si>
  <si>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</si>
  <si>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</si>
  <si>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</si>
  <si>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</si>
  <si>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</si>
  <si>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</si>
  <si>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</si>
  <si>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</si>
  <si>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</si>
  <si>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</si>
  <si>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</si>
  <si>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</si>
  <si>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</si>
  <si>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</si>
  <si>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</si>
  <si>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</si>
  <si>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</si>
  <si>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</si>
  <si>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</si>
  <si>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</si>
  <si>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</si>
  <si>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</si>
  <si>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</si>
  <si>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</si>
  <si>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</si>
  <si>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</si>
  <si>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</si>
  <si>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</si>
  <si>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</si>
  <si>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</si>
  <si>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</si>
  <si>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</si>
  <si>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</si>
  <si>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</si>
  <si>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</si>
  <si>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</si>
  <si>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</si>
  <si>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</si>
  <si>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</si>
  <si>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</si>
  <si>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</si>
  <si>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</si>
  <si>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</si>
  <si>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</si>
  <si>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</si>
  <si>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</si>
  <si>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</si>
  <si>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</si>
  <si>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</si>
  <si>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</si>
  <si>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</si>
  <si>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</si>
  <si>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</si>
  <si>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</si>
  <si>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</si>
  <si>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</si>
  <si>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</si>
  <si>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</si>
  <si>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</si>
  <si>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</si>
  <si>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</si>
  <si>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</si>
  <si>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</si>
  <si>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</si>
  <si>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</si>
  <si>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</si>
  <si>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</si>
  <si>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</si>
  <si>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</si>
  <si>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</si>
  <si>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</si>
  <si>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</si>
  <si>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</si>
  <si>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</si>
  <si>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</si>
  <si>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</si>
  <si>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</si>
  <si>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</si>
  <si>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</si>
  <si>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</si>
  <si>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</si>
  <si>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</si>
  <si>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</si>
  <si>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</si>
  <si>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</si>
  <si>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</si>
  <si>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</si>
  <si>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</si>
  <si>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</si>
  <si>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</si>
  <si>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</si>
  <si>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</si>
  <si>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</si>
  <si>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</si>
  <si>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</si>
  <si>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</si>
  <si>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</si>
  <si>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</si>
  <si>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</si>
  <si>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</si>
  <si>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</si>
  <si>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</si>
  <si>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</si>
  <si>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</si>
  <si>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</si>
  <si>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</si>
  <si>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</si>
  <si>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</si>
  <si>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</si>
  <si>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</si>
  <si>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</si>
  <si>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</si>
  <si>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</si>
  <si>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</si>
  <si>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</si>
  <si>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</si>
  <si>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</si>
  <si>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</si>
  <si>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</si>
  <si>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</si>
  <si>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</si>
  <si>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</si>
  <si>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</si>
  <si>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</si>
  <si>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</si>
  <si>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</si>
  <si>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</si>
  <si>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</si>
  <si>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</si>
  <si>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</si>
  <si>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</si>
  <si>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</si>
  <si>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</si>
  <si>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</si>
  <si>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</si>
  <si>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</si>
  <si>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</si>
  <si>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</si>
  <si>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</si>
  <si>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</si>
  <si>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</si>
  <si>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</si>
  <si>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</si>
  <si>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</si>
  <si>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</si>
  <si>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</si>
  <si>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</si>
  <si>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</si>
  <si>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</si>
  <si>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</si>
  <si>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</si>
  <si>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</si>
  <si>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</si>
  <si>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</si>
  <si>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</si>
  <si>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</si>
  <si>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</si>
  <si>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</si>
  <si>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</si>
  <si>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</si>
  <si>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</si>
  <si>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</si>
  <si>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</si>
  <si>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</si>
  <si>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</si>
  <si>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</si>
  <si>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</si>
  <si>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</si>
  <si>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</si>
  <si>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</si>
  <si>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</si>
  <si>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</si>
  <si>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</si>
  <si>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</si>
  <si>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</si>
  <si>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</si>
  <si>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</si>
  <si>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</si>
  <si>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</si>
  <si>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</si>
  <si>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</si>
  <si>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</si>
  <si>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</si>
  <si>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</si>
  <si>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</si>
  <si>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</si>
  <si>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</si>
  <si>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</si>
  <si>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</si>
  <si>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</si>
  <si>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</si>
  <si>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</si>
  <si>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</si>
  <si>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</si>
  <si>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</si>
  <si>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</si>
  <si>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</si>
  <si>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</si>
  <si>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</si>
  <si>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</si>
  <si>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</si>
  <si>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</si>
  <si>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</si>
  <si>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</si>
  <si>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</si>
  <si>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</si>
  <si>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</si>
  <si>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</si>
  <si>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</si>
  <si>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</si>
  <si>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</si>
  <si>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</si>
  <si>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</si>
  <si>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</si>
  <si>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</si>
  <si>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</si>
  <si>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</si>
  <si>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</si>
  <si>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</si>
  <si>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</si>
  <si>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</si>
  <si>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</si>
  <si>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</si>
  <si>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</si>
  <si>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</si>
  <si>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</si>
  <si>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</si>
  <si>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</si>
  <si>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</si>
  <si>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</si>
  <si>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</si>
  <si>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</si>
  <si>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</si>
  <si>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</si>
  <si>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</si>
  <si>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</si>
  <si>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</si>
  <si>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</si>
  <si>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</si>
  <si>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</si>
  <si>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</si>
  <si>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</si>
  <si>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</si>
  <si>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</si>
  <si>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</si>
  <si>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</si>
  <si>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</si>
  <si>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</si>
  <si>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</si>
  <si>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</si>
  <si>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</si>
  <si>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</si>
  <si>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</si>
  <si>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</si>
  <si>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</si>
  <si>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</si>
  <si>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</si>
  <si>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</si>
  <si>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</si>
  <si>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</si>
  <si>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</si>
  <si>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</si>
  <si>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</si>
  <si>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</si>
  <si>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</si>
  <si>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</si>
  <si>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</si>
  <si>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</si>
  <si>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</si>
  <si>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</si>
  <si>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</si>
  <si>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</si>
  <si>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</si>
  <si>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</si>
  <si>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</si>
  <si>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</si>
  <si>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</si>
  <si>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</si>
  <si>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</si>
  <si>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</si>
  <si>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</si>
  <si>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</si>
  <si>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</si>
  <si>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</si>
  <si>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</si>
  <si>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</si>
  <si>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</si>
  <si>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</si>
  <si>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</si>
  <si>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</si>
  <si>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</si>
  <si>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</si>
  <si>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</si>
  <si>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</si>
  <si>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</si>
  <si>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</si>
  <si>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</si>
  <si>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</si>
  <si>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</si>
  <si>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</si>
  <si>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</si>
  <si>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</si>
  <si>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</si>
  <si>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</si>
  <si>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</si>
  <si>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</si>
  <si>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</si>
  <si>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</si>
  <si>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</si>
  <si>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</si>
  <si>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</si>
  <si>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</si>
  <si>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</si>
  <si>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</si>
  <si>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</si>
  <si>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</si>
  <si>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</si>
  <si>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</si>
  <si>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</si>
  <si>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</si>
  <si>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</si>
  <si>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</si>
  <si>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</si>
  <si>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</si>
  <si>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</si>
  <si>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</si>
  <si>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</si>
  <si>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</si>
  <si>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</si>
  <si>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</si>
  <si>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</si>
  <si>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</si>
  <si>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</si>
  <si>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</si>
  <si>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</si>
  <si>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</si>
  <si>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</si>
  <si>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</si>
  <si>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</si>
  <si>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</si>
  <si>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</si>
  <si>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</si>
  <si>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</si>
  <si>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</si>
  <si>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</si>
  <si>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</si>
  <si>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</si>
  <si>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</si>
  <si>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</si>
  <si>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</si>
  <si>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</si>
  <si>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</si>
  <si>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</si>
  <si>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</si>
  <si>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</si>
  <si>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</si>
  <si>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</si>
  <si>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</si>
  <si>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</si>
  <si>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</si>
  <si>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</si>
  <si>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</si>
  <si>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</si>
  <si>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</si>
  <si>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</si>
  <si>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</si>
  <si>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</si>
  <si>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</si>
  <si>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</si>
  <si>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</si>
  <si>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</si>
  <si>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</si>
  <si>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</si>
  <si>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</si>
  <si>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</si>
  <si>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</si>
  <si>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</si>
  <si>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</si>
  <si>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</si>
  <si>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</si>
  <si>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</si>
  <si>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</si>
  <si>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</si>
  <si>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</si>
  <si>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</si>
  <si>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</si>
  <si>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</si>
  <si>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</si>
  <si>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</si>
  <si>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</si>
  <si>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</si>
  <si>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</si>
  <si>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</si>
  <si>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</si>
  <si>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</si>
  <si>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</si>
  <si>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</si>
  <si>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</si>
  <si>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</si>
  <si>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</si>
  <si>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</si>
  <si>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</si>
  <si>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</si>
  <si>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</si>
  <si>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</si>
  <si>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</si>
  <si>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</si>
  <si>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</si>
  <si>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</si>
  <si>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</si>
  <si>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</si>
  <si>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</si>
  <si>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</si>
  <si>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</si>
  <si>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</si>
  <si>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</si>
  <si>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</si>
  <si>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</si>
  <si>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</si>
  <si>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</si>
  <si>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</si>
  <si>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</si>
  <si>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</si>
  <si>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</si>
  <si>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</si>
  <si>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</si>
  <si>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</si>
  <si>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</si>
  <si>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</si>
  <si>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</si>
  <si>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</si>
  <si>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</si>
  <si>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</si>
  <si>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</si>
  <si>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</si>
  <si>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</si>
  <si>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</si>
  <si>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</si>
  <si>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</si>
  <si>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</si>
  <si>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</si>
  <si>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</si>
  <si>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</si>
  <si>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</si>
  <si>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</si>
  <si>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</si>
  <si>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</si>
  <si>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</si>
  <si>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</si>
  <si>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</si>
  <si>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</si>
  <si>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</si>
  <si>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</si>
  <si>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</si>
  <si>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</si>
  <si>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</si>
  <si>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</si>
  <si>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</si>
  <si>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</si>
  <si>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</si>
  <si>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</si>
  <si>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</si>
  <si>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</si>
  <si>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</si>
  <si>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</si>
  <si>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</si>
  <si>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</si>
  <si>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</si>
  <si>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</si>
  <si>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</si>
  <si>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</si>
  <si>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</si>
  <si>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</si>
  <si>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</si>
  <si>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</si>
  <si>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</si>
  <si>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</si>
  <si>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</si>
  <si>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</si>
  <si>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</si>
  <si>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</si>
  <si>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</si>
  <si>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</si>
  <si>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</si>
  <si>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</si>
  <si>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</si>
  <si>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</si>
  <si>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</si>
  <si>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</si>
  <si>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</si>
  <si>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</si>
  <si>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</si>
  <si>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</si>
  <si>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</si>
  <si>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</si>
  <si>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</si>
  <si>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</si>
  <si>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</si>
  <si>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</si>
  <si>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</si>
  <si>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</si>
  <si>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</si>
  <si>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</si>
  <si>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</si>
  <si>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</si>
  <si>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</si>
  <si>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</si>
  <si>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</si>
  <si>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</si>
  <si>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</si>
  <si>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</si>
  <si>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</si>
  <si>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</si>
  <si>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</si>
  <si>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</si>
  <si>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</si>
  <si>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</si>
  <si>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</si>
  <si>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</si>
  <si>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</si>
  <si>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</si>
  <si>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</si>
  <si>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</si>
  <si>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</si>
  <si>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</si>
  <si>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</si>
  <si>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</si>
  <si>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</si>
  <si>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</si>
  <si>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</si>
  <si>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</si>
  <si>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</si>
  <si>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</si>
  <si>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</si>
  <si>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</si>
  <si>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</si>
  <si>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</si>
  <si>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</si>
  <si>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</si>
  <si>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</si>
  <si>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</si>
  <si>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</si>
  <si>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</si>
  <si>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</si>
  <si>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</si>
  <si>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</si>
  <si>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</si>
  <si>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</si>
  <si>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</si>
  <si>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</si>
  <si>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</si>
  <si>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</si>
  <si>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</si>
  <si>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</si>
  <si>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</si>
  <si>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</si>
  <si>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</si>
  <si>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</si>
  <si>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</si>
  <si>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</si>
  <si>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</si>
  <si>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</si>
  <si>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</si>
  <si>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</si>
  <si>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</si>
  <si>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</si>
  <si>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</si>
  <si>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</si>
  <si>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</si>
  <si>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</si>
  <si>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</si>
  <si>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</si>
  <si>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</si>
  <si>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</si>
  <si>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</si>
  <si>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</si>
  <si>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</si>
  <si>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</si>
  <si>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</si>
  <si>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</si>
  <si>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</si>
  <si>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</si>
  <si>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</si>
  <si>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</si>
  <si>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</si>
  <si>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</si>
  <si>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</si>
  <si>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</si>
  <si>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</si>
  <si>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</si>
  <si>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</si>
  <si>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</si>
  <si>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</si>
  <si>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</si>
  <si>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</si>
  <si>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</si>
  <si>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</si>
  <si>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</si>
  <si>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</si>
  <si>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</si>
  <si>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</si>
  <si>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</si>
  <si>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</si>
  <si>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</si>
  <si>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</si>
  <si>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</si>
  <si>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</si>
  <si>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</si>
  <si>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</si>
  <si>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</si>
  <si>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</si>
  <si>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</si>
  <si>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</si>
  <si>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</si>
  <si>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</si>
  <si>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</si>
  <si>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</si>
  <si>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</si>
  <si>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</si>
  <si>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</si>
  <si>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</si>
  <si>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</si>
  <si>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</si>
  <si>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</si>
  <si>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</si>
  <si>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</si>
  <si>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</si>
  <si>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</si>
  <si>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</si>
  <si>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</si>
  <si>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</si>
  <si>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</si>
  <si>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</si>
  <si>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</si>
  <si>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</si>
  <si>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</si>
  <si>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</si>
  <si>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</si>
  <si>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</si>
  <si>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</si>
  <si>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</si>
  <si>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</si>
  <si>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</si>
  <si>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</si>
  <si>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</si>
  <si>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</si>
  <si>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</si>
  <si>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</si>
  <si>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</si>
  <si>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</si>
  <si>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</si>
  <si>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</si>
  <si>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</si>
  <si>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</si>
  <si>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</si>
  <si>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</si>
  <si>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</si>
  <si>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</si>
  <si>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</si>
  <si>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</si>
  <si>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</si>
  <si>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</si>
  <si>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</si>
  <si>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</si>
  <si>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</si>
  <si>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</si>
  <si>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</si>
  <si>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</si>
  <si>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</si>
  <si>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</si>
  <si>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</si>
  <si>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</si>
  <si>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</si>
  <si>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</si>
  <si>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</si>
  <si>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</si>
  <si>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</si>
  <si>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</si>
  <si>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</si>
  <si>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</si>
  <si>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</si>
  <si>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</si>
  <si>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</si>
  <si>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</si>
  <si>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</si>
  <si>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</si>
  <si>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</si>
  <si>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</si>
  <si>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</si>
  <si>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</si>
  <si>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</si>
  <si>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</si>
  <si>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</si>
  <si>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</si>
  <si>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</si>
  <si>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</si>
  <si>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</si>
  <si>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</si>
  <si>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</si>
  <si>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</si>
  <si>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</si>
  <si>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</si>
  <si>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</si>
  <si>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</si>
  <si>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</si>
  <si>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</si>
  <si>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</si>
  <si>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</si>
  <si>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</si>
  <si>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</si>
  <si>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</si>
  <si>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</si>
  <si>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</si>
  <si>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</si>
  <si>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</si>
  <si>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</si>
  <si>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</si>
  <si>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</si>
  <si>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</si>
  <si>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</si>
  <si>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</si>
  <si>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</si>
  <si>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</si>
  <si>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</si>
  <si>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</si>
  <si>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</si>
  <si>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</si>
  <si>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</si>
  <si>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</si>
  <si>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</si>
  <si>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</si>
  <si>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</si>
  <si>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</si>
  <si>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</si>
  <si>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</si>
  <si>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</si>
  <si>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</si>
  <si>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</si>
  <si>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</si>
  <si>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</si>
  <si>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</si>
  <si>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</si>
  <si>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</si>
  <si>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</si>
  <si>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</si>
  <si>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</si>
  <si>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</si>
  <si>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</si>
  <si>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</si>
  <si>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</si>
  <si>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</si>
  <si>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</si>
  <si>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</si>
  <si>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</si>
  <si>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</si>
  <si>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</si>
  <si>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</si>
  <si>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</si>
  <si>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</si>
  <si>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</si>
  <si>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</si>
  <si>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</si>
  <si>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</si>
  <si>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</si>
  <si>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</si>
  <si>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</si>
  <si>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</si>
  <si>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</si>
  <si>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</si>
  <si>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</si>
  <si>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</si>
  <si>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</si>
  <si>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</si>
  <si>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</si>
  <si>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</si>
  <si>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</si>
  <si>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</si>
  <si>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</si>
  <si>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</si>
  <si>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</si>
  <si>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</si>
  <si>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</si>
  <si>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</si>
  <si>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</si>
  <si>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</si>
  <si>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</si>
  <si>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</si>
  <si>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</si>
  <si>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</si>
  <si>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</si>
  <si>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</si>
  <si>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</si>
  <si>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</si>
  <si>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</si>
  <si>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</si>
  <si>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</si>
  <si>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</si>
  <si>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</si>
  <si>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</si>
  <si>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</si>
  <si>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</si>
  <si>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</si>
  <si>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</si>
  <si>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</si>
  <si>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</si>
  <si>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</si>
  <si>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</si>
  <si>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</si>
  <si>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</si>
  <si>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</si>
  <si>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</si>
  <si>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</si>
  <si>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</si>
  <si>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</si>
  <si>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</si>
  <si>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</si>
  <si>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</si>
  <si>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</si>
  <si>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</si>
  <si>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</si>
  <si>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</si>
  <si>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</si>
  <si>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</si>
  <si>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</si>
  <si>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</si>
  <si>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</si>
  <si>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</si>
  <si>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</si>
  <si>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</si>
  <si>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</si>
  <si>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</si>
  <si>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</si>
  <si>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</si>
  <si>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</si>
  <si>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</si>
  <si>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</si>
  <si>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</si>
  <si>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</si>
  <si>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</si>
  <si>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</si>
  <si>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</si>
  <si>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</si>
  <si>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</si>
  <si>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</si>
  <si>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</si>
  <si>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</si>
  <si>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</si>
  <si>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</si>
  <si>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</si>
  <si>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</si>
  <si>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</si>
  <si>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</si>
  <si>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</si>
  <si>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</si>
  <si>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</si>
  <si>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</si>
  <si>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</si>
  <si>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</si>
  <si>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</si>
  <si>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</si>
  <si>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</si>
  <si>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</si>
  <si>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</si>
  <si>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</si>
  <si>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</si>
  <si>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</si>
  <si>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</si>
  <si>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</si>
  <si>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</si>
  <si>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</si>
  <si>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</si>
  <si>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</si>
  <si>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</si>
  <si>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</si>
  <si>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</si>
  <si>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</si>
  <si>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</si>
  <si>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</si>
  <si>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</si>
  <si>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</si>
  <si>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</si>
  <si>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</si>
  <si>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</si>
  <si>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</si>
  <si>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</si>
  <si>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</si>
  <si>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</si>
  <si>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</si>
  <si>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</si>
  <si>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</si>
  <si>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</si>
  <si>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</si>
  <si>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</si>
  <si>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</si>
  <si>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</si>
  <si>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</si>
  <si>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</si>
  <si>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</si>
  <si>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</si>
  <si>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</si>
  <si>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</si>
  <si>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</si>
  <si>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</si>
  <si>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</si>
  <si>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</si>
  <si>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</si>
  <si>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</si>
  <si>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</si>
  <si>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</si>
  <si>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</si>
  <si>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</si>
  <si>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</si>
  <si>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</si>
  <si>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</si>
  <si>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</si>
  <si>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</si>
  <si>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</si>
  <si>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</si>
  <si>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</si>
  <si>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</si>
  <si>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</si>
  <si>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</si>
  <si>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</si>
  <si>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</si>
  <si>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</si>
  <si>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</si>
  <si>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</si>
  <si>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</si>
  <si>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</si>
  <si>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</si>
  <si>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</si>
  <si>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</si>
  <si>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</si>
  <si>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</si>
  <si>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</si>
  <si>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</si>
  <si>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</si>
  <si>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</si>
  <si>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</si>
  <si>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</si>
  <si>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</si>
  <si>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</si>
  <si>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</si>
  <si>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</si>
  <si>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</si>
  <si>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</si>
  <si>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</si>
  <si>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</si>
  <si>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</si>
  <si>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</si>
  <si>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</si>
  <si>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</si>
  <si>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</si>
  <si>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</si>
  <si>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</si>
  <si>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</si>
  <si>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</si>
  <si>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</si>
  <si>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</si>
  <si>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</si>
  <si>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</si>
  <si>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</si>
  <si>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</si>
  <si>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</si>
  <si>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</si>
  <si>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</si>
  <si>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</si>
  <si>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</si>
  <si>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</si>
  <si>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</si>
  <si>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</si>
  <si>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</si>
  <si>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</si>
  <si>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</si>
  <si>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</si>
  <si>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</si>
  <si>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</si>
  <si>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</si>
  <si>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</si>
  <si>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</si>
  <si>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</si>
  <si>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</si>
  <si>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</si>
  <si>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</si>
  <si>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</si>
  <si>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</si>
  <si>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</si>
  <si>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</si>
  <si>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</si>
  <si>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</si>
  <si>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</si>
  <si>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</si>
  <si>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</si>
  <si>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</si>
  <si>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</si>
  <si>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</si>
  <si>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</si>
  <si>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</si>
  <si>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</si>
  <si>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</si>
  <si>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</si>
  <si>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</si>
  <si>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</si>
  <si>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</si>
  <si>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</si>
  <si>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</si>
  <si>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</si>
  <si>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</si>
  <si>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</si>
  <si>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</si>
  <si>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</si>
  <si>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</si>
  <si>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</si>
  <si>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</si>
  <si>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</si>
  <si>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</si>
  <si>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</si>
  <si>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</si>
  <si>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</si>
  <si>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</si>
  <si>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</si>
  <si>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</si>
  <si>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</si>
  <si>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</si>
  <si>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</si>
  <si>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</si>
  <si>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</si>
  <si>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</si>
  <si>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</si>
  <si>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</si>
  <si>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</si>
  <si>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</si>
  <si>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</si>
  <si>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</si>
  <si>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</si>
  <si>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</si>
  <si>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</si>
  <si>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</si>
  <si>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</si>
  <si>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</si>
  <si>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</si>
  <si>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</si>
  <si>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</si>
  <si>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</si>
  <si>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</si>
  <si>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</si>
  <si>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</si>
  <si>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</si>
  <si>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</si>
  <si>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</si>
  <si>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</si>
  <si>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</si>
  <si>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</si>
  <si>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</si>
  <si>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</si>
  <si>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</si>
  <si>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</si>
  <si>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</si>
  <si>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</si>
  <si>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</si>
  <si>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</si>
  <si>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</si>
  <si>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</si>
  <si>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</si>
  <si>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</si>
  <si>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</si>
  <si>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</si>
  <si>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</si>
  <si>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</si>
  <si>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</si>
  <si>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</si>
  <si>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</si>
  <si>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</si>
  <si>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</si>
  <si>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</si>
  <si>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</si>
  <si>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</si>
  <si>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</si>
  <si>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</si>
  <si>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</si>
  <si>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</si>
  <si>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</si>
  <si>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</si>
  <si>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</si>
  <si>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</si>
  <si>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</si>
  <si>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</si>
  <si>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</si>
  <si>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</si>
  <si>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</si>
  <si>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</si>
  <si>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</si>
  <si>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</si>
  <si>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</si>
  <si>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</si>
  <si>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</si>
  <si>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</si>
  <si>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</si>
  <si>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</si>
  <si>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</si>
  <si>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</si>
  <si>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</si>
  <si>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</si>
  <si>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</si>
  <si>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</si>
  <si>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</si>
  <si>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</si>
  <si>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</si>
  <si>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</si>
  <si>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</si>
  <si>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</si>
  <si>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</si>
  <si>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</si>
  <si>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</si>
  <si>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</si>
  <si>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</si>
  <si>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</si>
  <si>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</si>
  <si>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</si>
  <si>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</si>
  <si>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</si>
  <si>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</si>
  <si>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</si>
  <si>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</si>
  <si>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</si>
  <si>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</si>
  <si>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</si>
  <si>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</si>
  <si>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</si>
  <si>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</si>
  <si>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</si>
  <si>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</si>
  <si>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</si>
  <si>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</si>
  <si>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</si>
  <si>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</si>
  <si>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</si>
  <si>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</si>
  <si>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</si>
  <si>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</si>
  <si>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</si>
  <si>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</si>
  <si>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</si>
  <si>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</si>
  <si>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</si>
  <si>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</si>
  <si>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</si>
  <si>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</si>
  <si>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</si>
  <si>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</si>
  <si>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</si>
  <si>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</si>
  <si>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</si>
  <si>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</si>
  <si>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</si>
  <si>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</si>
  <si>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</si>
  <si>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</si>
  <si>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</si>
  <si>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</si>
  <si>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</si>
  <si>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</si>
  <si>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</si>
  <si>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</si>
  <si>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</si>
  <si>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</si>
  <si>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</si>
  <si>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</si>
  <si>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</si>
  <si>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</si>
  <si>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</si>
  <si>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</si>
  <si>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</si>
  <si>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</si>
  <si>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</si>
  <si>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</si>
  <si>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</si>
  <si>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</si>
  <si>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</si>
  <si>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</si>
  <si>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</si>
  <si>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</si>
  <si>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</si>
  <si>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</si>
  <si>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</si>
  <si>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</si>
  <si>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</si>
  <si>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</si>
  <si>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</si>
  <si>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</si>
  <si>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</si>
  <si>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</si>
  <si>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</si>
  <si>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</si>
  <si>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</si>
  <si>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</si>
  <si>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</si>
  <si>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</si>
  <si>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</si>
  <si>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</si>
  <si>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</si>
  <si>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</si>
  <si>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</si>
  <si>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</si>
  <si>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</si>
  <si>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</si>
  <si>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</si>
  <si>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</si>
  <si>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</si>
  <si>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</si>
  <si>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</si>
  <si>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</si>
  <si>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</si>
  <si>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</si>
  <si>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</si>
  <si>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</si>
  <si>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</si>
  <si>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</si>
  <si>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</si>
  <si>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</si>
  <si>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</si>
  <si>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</si>
  <si>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</si>
  <si>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</si>
  <si>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</si>
  <si>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</si>
  <si>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</si>
  <si>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</si>
  <si>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</si>
  <si>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</si>
  <si>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</si>
  <si>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</si>
  <si>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</si>
  <si>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</si>
  <si>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</si>
  <si>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</si>
  <si>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</si>
  <si>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</si>
  <si>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</si>
  <si>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</si>
  <si>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</si>
  <si>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</si>
  <si>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</si>
  <si>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</si>
  <si>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</si>
  <si>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</si>
  <si>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</si>
  <si>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</si>
  <si>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</si>
  <si>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</si>
  <si>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</si>
  <si>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</si>
  <si>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</si>
  <si>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</si>
  <si>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</si>
  <si>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</si>
  <si>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</si>
  <si>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</si>
  <si>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</si>
  <si>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</si>
  <si>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</si>
  <si>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</si>
  <si>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</si>
  <si>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</si>
  <si>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</si>
  <si>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</si>
  <si>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</si>
  <si>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</si>
  <si>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</si>
  <si>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</si>
  <si>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</si>
  <si>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</si>
  <si>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</si>
  <si>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</si>
  <si>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</si>
  <si>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</si>
  <si>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</si>
  <si>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</si>
  <si>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</si>
  <si>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</si>
  <si>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</si>
  <si>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</si>
  <si>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</si>
  <si>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</si>
  <si>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</si>
  <si>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</si>
  <si>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</si>
  <si>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</si>
  <si>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</si>
  <si>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</si>
  <si>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</si>
  <si>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</si>
  <si>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</si>
  <si>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</si>
  <si>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</si>
  <si>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</si>
  <si>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</si>
  <si>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</si>
  <si>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</si>
  <si>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</si>
  <si>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</si>
  <si>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</si>
  <si>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</si>
  <si>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</si>
  <si>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</si>
  <si>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</si>
  <si>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</si>
  <si>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</si>
  <si>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</si>
  <si>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</si>
  <si>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</si>
  <si>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</si>
  <si>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</si>
  <si>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</si>
  <si>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</si>
  <si>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</si>
  <si>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</si>
  <si>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</si>
  <si>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</si>
  <si>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</si>
  <si>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</si>
  <si>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</si>
  <si>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</si>
  <si>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</si>
  <si>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</si>
  <si>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</si>
  <si>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</si>
  <si>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</si>
  <si>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</si>
  <si>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</si>
  <si>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</si>
  <si>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</si>
  <si>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</si>
  <si>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</si>
  <si>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</si>
  <si>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</si>
  <si>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</si>
  <si>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</si>
  <si>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</si>
  <si>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</si>
  <si>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</si>
  <si>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</si>
  <si>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</si>
  <si>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</si>
  <si>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</si>
  <si>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</si>
  <si>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</si>
  <si>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</si>
  <si>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</si>
  <si>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</si>
  <si>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</si>
  <si>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</si>
  <si>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</si>
  <si>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</si>
  <si>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</si>
  <si>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</si>
  <si>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</si>
  <si>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</si>
  <si>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</si>
  <si>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</si>
  <si>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</si>
  <si>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</si>
  <si>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</si>
  <si>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</si>
  <si>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</si>
  <si>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</si>
  <si>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</si>
  <si>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</si>
  <si>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</si>
  <si>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</si>
  <si>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</si>
  <si>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</si>
  <si>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</si>
  <si>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</si>
  <si>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</si>
  <si>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</si>
  <si>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</si>
  <si>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</si>
  <si>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</si>
  <si>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</si>
  <si>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</si>
  <si>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</si>
  <si>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</si>
  <si>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</si>
  <si>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</si>
  <si>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</si>
  <si>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</si>
  <si>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</si>
  <si>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</si>
  <si>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</si>
  <si>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</si>
  <si>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</si>
  <si>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</si>
  <si>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</si>
  <si>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</si>
  <si>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</si>
  <si>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</si>
  <si>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</si>
  <si>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</si>
  <si>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</si>
  <si>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</si>
  <si>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</si>
  <si>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</si>
  <si>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</si>
  <si>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</si>
  <si>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</si>
  <si>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</si>
  <si>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</si>
  <si>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</si>
  <si>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</si>
  <si>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</si>
  <si>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</si>
  <si>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</si>
  <si>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</si>
  <si>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</si>
  <si>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</si>
  <si>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</si>
  <si>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</si>
  <si>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</si>
  <si>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</si>
  <si>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</si>
  <si>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</si>
  <si>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</si>
  <si>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</si>
  <si>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</si>
  <si>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</si>
  <si>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</si>
  <si>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</si>
  <si>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</si>
  <si>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</si>
  <si>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</si>
  <si>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</si>
  <si>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</si>
  <si>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</si>
  <si>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</si>
  <si>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</si>
  <si>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</si>
  <si>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</si>
  <si>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</si>
  <si>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</si>
  <si>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</si>
  <si>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</si>
  <si>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</si>
  <si>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</si>
  <si>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</si>
  <si>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</si>
  <si>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</si>
  <si>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</si>
  <si>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</si>
  <si>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</si>
  <si>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</si>
  <si>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</si>
  <si>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</si>
  <si>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</si>
  <si>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</si>
  <si>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</si>
  <si>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</si>
  <si>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</si>
  <si>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</si>
  <si>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</si>
  <si>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</si>
  <si>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</si>
  <si>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</si>
  <si>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</si>
  <si>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</si>
  <si>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</si>
  <si>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</si>
  <si>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</si>
  <si>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</si>
  <si>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</si>
  <si>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</si>
  <si>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</si>
  <si>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</si>
  <si>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</si>
  <si>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</si>
  <si>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</si>
  <si>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</si>
  <si>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</si>
  <si>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</si>
  <si>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</si>
  <si>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</si>
  <si>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</si>
  <si>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</si>
  <si>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</si>
  <si>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</si>
  <si>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</si>
  <si>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</si>
  <si>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</si>
  <si>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</si>
  <si>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</si>
  <si>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</si>
  <si>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</si>
  <si>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</si>
  <si>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</si>
  <si>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</si>
  <si>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</si>
  <si>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</si>
  <si>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</si>
  <si>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</si>
  <si>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</si>
  <si>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</si>
  <si>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</si>
  <si>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</si>
  <si>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</si>
  <si>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</si>
  <si>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</si>
  <si>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</si>
  <si>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</si>
  <si>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</si>
  <si>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</si>
  <si>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</si>
  <si>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</si>
  <si>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</si>
  <si>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</si>
  <si>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</si>
  <si>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</si>
  <si>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</si>
  <si>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</si>
  <si>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</si>
  <si>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</si>
  <si>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</si>
  <si>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</si>
  <si>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</si>
  <si>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</si>
  <si>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</si>
  <si>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</si>
  <si>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</si>
  <si>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</si>
  <si>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</si>
  <si>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</si>
  <si>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</si>
  <si>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</si>
  <si>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</si>
  <si>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</si>
  <si>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</si>
  <si>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</si>
  <si>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</si>
  <si>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</si>
  <si>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</si>
  <si>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</si>
  <si>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</si>
  <si>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</si>
  <si>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</si>
  <si>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</si>
  <si>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</si>
  <si>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</si>
  <si>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</si>
  <si>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</si>
  <si>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</si>
  <si>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</si>
  <si>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</si>
  <si>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</si>
  <si>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</si>
  <si>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</si>
  <si>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</si>
  <si>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</si>
  <si>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</si>
  <si>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</si>
  <si>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</si>
  <si>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</si>
  <si>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</si>
  <si>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</si>
  <si>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</si>
  <si>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</si>
  <si>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</si>
  <si>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</si>
  <si>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</si>
  <si>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</si>
  <si>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</si>
  <si>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</si>
  <si>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</si>
  <si>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</si>
  <si>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</si>
  <si>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</si>
  <si>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</si>
  <si>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</si>
  <si>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</si>
  <si>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</si>
  <si>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</si>
  <si>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</si>
  <si>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</si>
  <si>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</si>
  <si>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</si>
  <si>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</si>
  <si>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</si>
  <si>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</si>
  <si>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</si>
  <si>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</si>
  <si>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</si>
  <si>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</si>
  <si>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</si>
  <si>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</si>
  <si>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</si>
  <si>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</si>
  <si>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</si>
  <si>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</si>
  <si>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</si>
  <si>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</si>
  <si>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</si>
  <si>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</si>
  <si>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</si>
  <si>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</si>
  <si>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</si>
  <si>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</si>
  <si>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</si>
  <si>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</si>
  <si>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</si>
  <si>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</si>
  <si>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</si>
  <si>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</si>
  <si>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</si>
  <si>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</si>
  <si>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</si>
  <si>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</si>
  <si>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</si>
  <si>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</si>
  <si>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</si>
  <si>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</si>
  <si>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</si>
  <si>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</si>
  <si>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</si>
  <si>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</si>
  <si>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</si>
  <si>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</si>
  <si>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</si>
  <si>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</si>
  <si>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</si>
  <si>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</si>
  <si>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</si>
  <si>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</si>
  <si>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</si>
  <si>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</si>
  <si>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</si>
  <si>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</si>
  <si>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</si>
  <si>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</si>
  <si>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</si>
  <si>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</si>
  <si>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</si>
  <si>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</si>
  <si>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</si>
  <si>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</si>
  <si>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</si>
  <si>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</si>
  <si>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</si>
  <si>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</si>
  <si>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</si>
  <si>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</si>
  <si>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</si>
  <si>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</si>
  <si>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</si>
  <si>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</si>
  <si>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</si>
  <si>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</si>
  <si>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</si>
  <si>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</si>
  <si>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</si>
  <si>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</si>
  <si>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</si>
  <si>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</si>
  <si>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</si>
  <si>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</si>
  <si>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</si>
  <si>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</si>
  <si>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</si>
  <si>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</si>
  <si>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</si>
  <si>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</si>
  <si>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</si>
  <si>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</si>
  <si>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</si>
  <si>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</si>
  <si>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</si>
  <si>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</si>
  <si>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</si>
  <si>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</si>
  <si>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</si>
  <si>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</si>
  <si>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</si>
  <si>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</si>
  <si>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</si>
  <si>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</si>
  <si>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</si>
  <si>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</si>
  <si>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</si>
  <si>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</si>
  <si>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</si>
  <si>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</si>
  <si>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</si>
  <si>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</si>
  <si>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</si>
  <si>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</si>
  <si>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</si>
  <si>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</si>
  <si>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</si>
  <si>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</si>
  <si>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</si>
  <si>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</si>
  <si>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</si>
  <si>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</si>
  <si>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</si>
  <si>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</si>
  <si>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</si>
  <si>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</si>
  <si>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</si>
  <si>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</si>
  <si>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</si>
  <si>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</si>
  <si>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</si>
  <si>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</si>
  <si>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</si>
  <si>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</si>
  <si>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</si>
  <si>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</si>
  <si>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</si>
  <si>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</si>
  <si>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</si>
  <si>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</si>
  <si>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</si>
  <si>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</si>
  <si>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</si>
  <si>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</si>
  <si>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</si>
  <si>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</si>
  <si>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</si>
  <si>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</si>
  <si>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</si>
  <si>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</si>
  <si>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</si>
  <si>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</si>
  <si>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</si>
  <si>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</si>
  <si>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</si>
  <si>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</si>
  <si>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</si>
  <si>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</si>
  <si>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</si>
  <si>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</si>
  <si>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</si>
  <si>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</si>
  <si>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</si>
  <si>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</si>
  <si>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</si>
  <si>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</si>
  <si>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</si>
  <si>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</si>
  <si>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</si>
  <si>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</si>
  <si>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</si>
  <si>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</si>
  <si>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</si>
  <si>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</si>
  <si>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</si>
  <si>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</si>
  <si>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</si>
  <si>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</si>
  <si>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</si>
  <si>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</si>
  <si>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</si>
  <si>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</si>
  <si>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</si>
  <si>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</si>
  <si>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</si>
  <si>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</si>
  <si>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</si>
  <si>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</si>
  <si>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</si>
  <si>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</si>
  <si>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</si>
  <si>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</si>
  <si>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</si>
  <si>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</si>
  <si>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</si>
  <si>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</si>
  <si>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</si>
  <si>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</si>
  <si>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</si>
  <si>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</si>
  <si>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</si>
  <si>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</si>
  <si>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</si>
  <si>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</si>
  <si>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</si>
  <si>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</si>
  <si>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</si>
  <si>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</si>
  <si>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</si>
  <si>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</si>
  <si>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</si>
  <si>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</si>
  <si>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</si>
  <si>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</si>
  <si>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</si>
  <si>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</si>
  <si>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</si>
  <si>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</si>
  <si>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</si>
  <si>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</si>
  <si>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</si>
  <si>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</si>
  <si>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</si>
  <si>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</si>
  <si>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</si>
  <si>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</si>
  <si>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</si>
  <si>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</si>
  <si>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</si>
  <si>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</si>
  <si>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</si>
  <si>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</si>
  <si>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</si>
  <si>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</si>
  <si>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</si>
  <si>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</si>
  <si>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</si>
  <si>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</si>
  <si>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</si>
  <si>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</si>
  <si>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</si>
  <si>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</si>
  <si>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</si>
  <si>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</si>
  <si>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</si>
  <si>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</si>
  <si>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</si>
  <si>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</si>
  <si>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</si>
  <si>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</si>
  <si>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</si>
  <si>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</si>
  <si>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</si>
  <si>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</si>
  <si>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</si>
  <si>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</si>
  <si>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</si>
  <si>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</si>
  <si>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</si>
  <si>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</si>
  <si>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</si>
  <si>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</si>
  <si>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</si>
  <si>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</si>
  <si>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</si>
  <si>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</si>
  <si>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</si>
  <si>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</si>
  <si>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</si>
  <si>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</si>
  <si>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</si>
  <si>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</si>
  <si>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</si>
  <si>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</si>
  <si>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</si>
  <si>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</si>
  <si>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</si>
  <si>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</si>
  <si>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</si>
  <si>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</si>
  <si>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</si>
  <si>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</si>
  <si>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</si>
  <si>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</si>
  <si>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</si>
  <si>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</si>
  <si>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</si>
  <si>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</si>
  <si>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</si>
  <si>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</si>
  <si>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</si>
  <si>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</si>
  <si>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</si>
  <si>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</si>
  <si>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</si>
  <si>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</si>
  <si>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</si>
  <si>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</si>
  <si>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</si>
  <si>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</si>
  <si>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</si>
  <si>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</si>
  <si>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</si>
  <si>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</si>
  <si>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</si>
  <si>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</si>
  <si>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</si>
  <si>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</si>
  <si>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</si>
  <si>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</si>
  <si>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</si>
  <si>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</si>
  <si>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</si>
  <si>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</si>
  <si>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</si>
  <si>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</si>
  <si>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</si>
  <si>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</si>
  <si>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</si>
  <si>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</si>
  <si>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</si>
  <si>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</si>
  <si>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</si>
  <si>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</si>
  <si>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</si>
  <si>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</si>
  <si>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</si>
  <si>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</si>
  <si>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</si>
  <si>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</si>
  <si>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</si>
  <si>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</si>
  <si>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</si>
  <si>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</si>
  <si>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</si>
  <si>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</si>
  <si>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</si>
  <si>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</si>
  <si>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</si>
  <si>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</si>
  <si>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</si>
  <si>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</si>
  <si>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</si>
  <si>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</si>
  <si>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</si>
  <si>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</si>
  <si>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</si>
  <si>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</si>
  <si>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</si>
  <si>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</si>
  <si>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</si>
  <si>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</si>
  <si>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</si>
  <si>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</si>
  <si>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</si>
  <si>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</si>
  <si>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</si>
  <si>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</si>
  <si>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</si>
  <si>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</si>
  <si>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</si>
  <si>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</si>
  <si>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</si>
  <si>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</si>
  <si>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</si>
  <si>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</si>
  <si>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</si>
  <si>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</si>
  <si>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</si>
  <si>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</si>
  <si>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</si>
  <si>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</si>
  <si>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</si>
  <si>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</si>
  <si>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</si>
  <si>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</si>
  <si>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</si>
  <si>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</si>
  <si>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</si>
  <si>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</si>
  <si>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</si>
  <si>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</si>
  <si>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</si>
  <si>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</si>
  <si>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</si>
  <si>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</si>
  <si>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</si>
  <si>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</si>
  <si>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</si>
  <si>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</si>
  <si>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</si>
  <si>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</si>
  <si>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</si>
  <si>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</si>
  <si>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</si>
  <si>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</si>
  <si>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</si>
  <si>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</si>
  <si>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</si>
  <si>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</si>
  <si>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</si>
  <si>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</si>
  <si>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</si>
  <si>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</si>
  <si>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</si>
  <si>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</si>
  <si>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</si>
  <si>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</si>
  <si>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</si>
  <si>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</si>
  <si>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</si>
  <si>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</si>
  <si>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</si>
  <si>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</si>
  <si>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</si>
  <si>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</si>
  <si>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</si>
  <si>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</si>
  <si>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</si>
  <si>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</si>
  <si>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</si>
  <si>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</si>
  <si>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</si>
  <si>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</si>
  <si>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</si>
  <si>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</si>
  <si>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</si>
  <si>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</si>
  <si>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</si>
  <si>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</si>
  <si>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</si>
  <si>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</si>
  <si>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</si>
  <si>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</si>
  <si>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</si>
  <si>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</si>
  <si>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</si>
  <si>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</si>
  <si>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</si>
  <si>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</si>
  <si>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</si>
  <si>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</si>
  <si>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</si>
  <si>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</si>
  <si>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</si>
  <si>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</si>
  <si>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</si>
  <si>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</si>
  <si>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</si>
  <si>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</si>
  <si>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</si>
  <si>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</si>
  <si>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</si>
  <si>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</si>
  <si>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</si>
  <si>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</si>
  <si>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</si>
  <si>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</si>
  <si>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</si>
  <si>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</si>
  <si>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</si>
  <si>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</si>
  <si>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</si>
  <si>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</si>
  <si>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</si>
  <si>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</si>
  <si>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</si>
  <si>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</si>
  <si>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</si>
  <si>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</si>
  <si>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</si>
  <si>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</si>
  <si>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</si>
  <si>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</si>
  <si>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</si>
  <si>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</si>
  <si>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</si>
  <si>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</si>
  <si>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</si>
  <si>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</si>
  <si>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</si>
  <si>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</si>
  <si>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</si>
  <si>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</si>
  <si>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</si>
  <si>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</si>
  <si>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</si>
  <si>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</si>
  <si>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</si>
  <si>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</si>
  <si>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</si>
  <si>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</si>
  <si>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</si>
  <si>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</si>
  <si>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</si>
  <si>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</si>
  <si>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</si>
  <si>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</si>
  <si>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</si>
  <si>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</si>
  <si>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</si>
  <si>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</si>
  <si>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</si>
  <si>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</si>
  <si>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</si>
  <si>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</si>
  <si>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</si>
  <si>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</si>
  <si>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</si>
  <si>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</si>
  <si>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</si>
  <si>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</si>
  <si>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</si>
  <si>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</si>
  <si>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</si>
  <si>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</si>
  <si>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</si>
  <si>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</si>
  <si>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</si>
  <si>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</si>
  <si>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</si>
  <si>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</si>
  <si>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</si>
  <si>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</si>
  <si>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</si>
  <si>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</si>
  <si>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</si>
  <si>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</si>
  <si>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</si>
  <si>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</si>
  <si>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</si>
  <si>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</si>
  <si>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</si>
  <si>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</si>
  <si>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</si>
  <si>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</si>
  <si>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</si>
  <si>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</si>
  <si>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</si>
  <si>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</si>
  <si>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</si>
  <si>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</si>
  <si>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</si>
  <si>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</si>
  <si>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</si>
  <si>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</si>
  <si>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</si>
  <si>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</si>
  <si>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</si>
  <si>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</si>
  <si>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</si>
  <si>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</si>
  <si>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</si>
  <si>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</si>
  <si>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</si>
  <si>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</si>
  <si>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</si>
  <si>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</si>
  <si>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</si>
  <si>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</si>
  <si>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</si>
  <si>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</si>
  <si>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</si>
  <si>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</si>
  <si>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</si>
  <si>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</si>
  <si>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</si>
  <si>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</si>
  <si>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</si>
  <si>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</si>
  <si>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</si>
  <si>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</si>
  <si>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</si>
  <si>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</si>
  <si>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</si>
  <si>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</si>
  <si>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</si>
  <si>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</si>
  <si>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</si>
  <si>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</si>
  <si>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</si>
  <si>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</si>
  <si>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</si>
  <si>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</si>
  <si>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</si>
  <si>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</si>
  <si>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</si>
  <si>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</si>
  <si>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</si>
  <si>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</si>
  <si>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</si>
  <si>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</si>
  <si>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</si>
  <si>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</si>
  <si>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</si>
  <si>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</si>
  <si>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</si>
  <si>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</si>
  <si>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</si>
  <si>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</si>
  <si>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</si>
  <si>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</si>
  <si>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</si>
  <si>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</si>
  <si>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</si>
  <si>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</si>
  <si>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</si>
  <si>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</si>
  <si>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</si>
  <si>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</si>
  <si>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</si>
  <si>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</si>
  <si>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</si>
  <si>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</si>
  <si>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</si>
  <si>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</si>
  <si>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</si>
  <si>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</si>
  <si>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</si>
  <si>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</si>
  <si>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</si>
  <si>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</si>
  <si>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</si>
  <si>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</si>
  <si>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</si>
  <si>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</si>
  <si>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</si>
  <si>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</si>
  <si>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</si>
  <si>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</si>
  <si>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</si>
  <si>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</si>
  <si>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</si>
  <si>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</si>
  <si>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</si>
  <si>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</si>
  <si>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</si>
  <si>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</si>
  <si>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</si>
  <si>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</si>
  <si>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</si>
  <si>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</si>
  <si>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</si>
  <si>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</si>
  <si>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</si>
  <si>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</si>
  <si>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</si>
  <si>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</si>
  <si>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</si>
  <si>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</si>
  <si>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</si>
  <si>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</si>
  <si>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</si>
  <si>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</si>
  <si>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</si>
  <si>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</si>
  <si>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</si>
  <si>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</si>
  <si>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</si>
  <si>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</si>
  <si>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</si>
  <si>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</si>
  <si>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</si>
  <si>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</si>
  <si>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</si>
  <si>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</si>
  <si>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</si>
  <si>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</si>
  <si>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</si>
  <si>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</si>
  <si>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</si>
  <si>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</si>
  <si>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</si>
  <si>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</si>
  <si>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</si>
  <si>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</si>
  <si>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</si>
  <si>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</si>
  <si>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</si>
  <si>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</si>
  <si>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</si>
  <si>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</si>
  <si>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</si>
  <si>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</si>
  <si>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</si>
  <si>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</si>
  <si>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</si>
  <si>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</si>
  <si>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</si>
  <si>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</si>
  <si>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</si>
  <si>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</si>
  <si>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</si>
  <si>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</si>
  <si>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</si>
  <si>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</si>
  <si>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</si>
  <si>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</si>
  <si>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</si>
  <si>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</si>
  <si>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</si>
  <si>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</si>
  <si>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</si>
  <si>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</si>
  <si>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</si>
  <si>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</si>
  <si>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</si>
  <si>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</si>
  <si>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</si>
  <si>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</si>
  <si>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</si>
  <si>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</si>
  <si>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</si>
  <si>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</si>
  <si>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</si>
  <si>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</si>
  <si>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</si>
  <si>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</si>
  <si>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</si>
  <si>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</si>
  <si>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</si>
  <si>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</si>
  <si>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</si>
  <si>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</si>
  <si>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</si>
  <si>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</si>
  <si>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</si>
  <si>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</si>
  <si>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</si>
  <si>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</si>
  <si>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</si>
  <si>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</si>
  <si>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</si>
  <si>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</si>
  <si>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</si>
  <si>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</si>
  <si>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</si>
  <si>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</si>
  <si>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</si>
  <si>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</si>
  <si>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</si>
  <si>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</si>
  <si>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</si>
  <si>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</si>
  <si>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</si>
  <si>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</si>
  <si>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</si>
  <si>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</si>
  <si>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</si>
  <si>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</si>
  <si>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</si>
  <si>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</si>
  <si>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</si>
  <si>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</si>
  <si>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</si>
  <si>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</si>
  <si>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</si>
  <si>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</si>
  <si>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</si>
  <si>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</si>
  <si>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</si>
  <si>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</si>
  <si>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</si>
  <si>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</si>
  <si>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</si>
  <si>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</si>
  <si>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</si>
  <si>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</si>
  <si>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</si>
  <si>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</si>
  <si>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</si>
  <si>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</si>
  <si>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</si>
  <si>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</si>
  <si>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</si>
  <si>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</si>
  <si>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</si>
  <si>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</si>
  <si>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</si>
  <si>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</si>
  <si>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</si>
  <si>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</si>
  <si>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</si>
  <si>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</si>
  <si>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</si>
  <si>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</si>
  <si>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</si>
  <si>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</si>
  <si>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</si>
  <si>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</si>
  <si>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</si>
  <si>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</si>
  <si>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</si>
  <si>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</si>
  <si>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</si>
  <si>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</si>
  <si>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</si>
  <si>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</si>
  <si>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</si>
  <si>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</si>
  <si>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</si>
  <si>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</si>
  <si>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</si>
  <si>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</si>
  <si>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</si>
  <si>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</si>
  <si>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</si>
  <si>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</si>
  <si>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</si>
  <si>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</si>
  <si>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</si>
  <si>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</si>
  <si>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</si>
  <si>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</si>
  <si>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</si>
  <si>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</si>
  <si>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</si>
  <si>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</si>
  <si>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</si>
  <si>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</si>
  <si>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</si>
  <si>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</si>
  <si>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</si>
  <si>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</si>
  <si>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</si>
  <si>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</si>
  <si>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</si>
  <si>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</si>
  <si>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</si>
  <si>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</si>
  <si>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</si>
  <si>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</si>
  <si>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</si>
  <si>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</si>
  <si>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</si>
  <si>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</si>
  <si>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</si>
  <si>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</si>
  <si>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</si>
  <si>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</si>
  <si>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</si>
  <si>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</si>
  <si>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</si>
  <si>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</si>
  <si>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</si>
  <si>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</si>
  <si>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</si>
  <si>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</si>
  <si>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</si>
  <si>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</si>
  <si>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</si>
  <si>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</si>
  <si>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</si>
  <si>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</si>
  <si>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</si>
  <si>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</si>
  <si>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</si>
  <si>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</si>
  <si>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</si>
  <si>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</si>
  <si>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</si>
  <si>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</si>
  <si>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</si>
  <si>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</si>
  <si>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</si>
  <si>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</si>
  <si>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</si>
  <si>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</si>
  <si>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</si>
  <si>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</si>
  <si>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</si>
  <si>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</si>
  <si>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</si>
  <si>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</si>
  <si>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</si>
  <si>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</si>
  <si>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</si>
  <si>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</si>
  <si>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</si>
  <si>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</si>
  <si>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</si>
  <si>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</si>
  <si>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</si>
  <si>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</si>
  <si>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</si>
  <si>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</si>
  <si>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</si>
  <si>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</si>
  <si>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</si>
  <si>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</si>
  <si>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</si>
  <si>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</si>
  <si>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</si>
  <si>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</si>
  <si>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</si>
  <si>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</si>
  <si>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</si>
  <si>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</si>
  <si>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</si>
  <si>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</si>
  <si>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</si>
  <si>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</si>
  <si>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</si>
  <si>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</si>
  <si>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</si>
  <si>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</si>
  <si>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</si>
  <si>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</si>
  <si>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</si>
  <si>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</si>
  <si>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</si>
  <si>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</si>
  <si>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</si>
  <si>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</si>
  <si>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</si>
  <si>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</si>
  <si>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</si>
  <si>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</si>
  <si>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</si>
  <si>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</si>
  <si>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</si>
  <si>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</si>
  <si>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</si>
  <si>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</si>
  <si>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</si>
  <si>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</si>
  <si>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</si>
  <si>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</si>
  <si>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</si>
  <si>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</si>
  <si>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</si>
  <si>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</si>
  <si>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</si>
  <si>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</si>
  <si>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</si>
  <si>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</si>
  <si>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</si>
  <si>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</si>
  <si>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</si>
  <si>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</si>
  <si>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</si>
  <si>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</si>
  <si>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</si>
  <si>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</si>
  <si>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</si>
  <si>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</si>
  <si>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</si>
  <si>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</si>
  <si>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</si>
  <si>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</si>
  <si>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</si>
  <si>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</si>
  <si>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</si>
  <si>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</si>
  <si>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</si>
  <si>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</si>
  <si>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</si>
  <si>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</si>
  <si>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</si>
  <si>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</si>
  <si>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</si>
  <si>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</si>
  <si>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</si>
  <si>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</si>
  <si>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</si>
  <si>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</si>
  <si>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</si>
  <si>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</si>
  <si>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</si>
  <si>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</si>
  <si>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</si>
  <si>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</si>
  <si>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</si>
  <si>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</si>
  <si>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</si>
  <si>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</si>
  <si>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</si>
  <si>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</si>
  <si>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</si>
  <si>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</si>
  <si>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</si>
  <si>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</si>
  <si>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</si>
  <si>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</si>
  <si>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</si>
  <si>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</si>
  <si>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</si>
  <si>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</si>
  <si>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</si>
  <si>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</si>
  <si>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</si>
  <si>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</si>
  <si>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</si>
  <si>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</si>
  <si>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</si>
  <si>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</si>
  <si>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</si>
  <si>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</si>
  <si>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</si>
  <si>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</si>
  <si>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</si>
  <si>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</si>
  <si>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</si>
  <si>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</si>
  <si>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</si>
  <si>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</si>
  <si>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</si>
  <si>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</si>
  <si>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</si>
  <si>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</si>
  <si>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</si>
  <si>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</si>
  <si>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</si>
  <si>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</si>
  <si>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</si>
  <si>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</si>
  <si>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</si>
  <si>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</si>
  <si>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</si>
  <si>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</si>
  <si>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</si>
  <si>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</si>
  <si>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</si>
  <si>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</si>
  <si>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</si>
  <si>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</si>
  <si>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</si>
  <si>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</si>
  <si>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</si>
  <si>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</si>
  <si>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</si>
  <si>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</si>
  <si>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</si>
  <si>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</si>
  <si>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</si>
  <si>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</si>
  <si>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</si>
  <si>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</si>
  <si>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</si>
  <si>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</si>
  <si>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</si>
  <si>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</si>
  <si>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</si>
  <si>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</si>
  <si>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</si>
  <si>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</si>
  <si>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</si>
  <si>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</si>
  <si>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</si>
  <si>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</si>
  <si>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</si>
  <si>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</si>
  <si>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</si>
  <si>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</si>
  <si>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</si>
  <si>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</si>
  <si>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</si>
  <si>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</si>
  <si>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</si>
  <si>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</si>
  <si>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</si>
  <si>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</si>
  <si>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</si>
  <si>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</si>
  <si>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</si>
  <si>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</si>
  <si>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</si>
  <si>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</si>
  <si>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</si>
  <si>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</si>
  <si>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</si>
  <si>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</si>
  <si>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</si>
  <si>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</si>
  <si>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</si>
  <si>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</si>
  <si>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</si>
  <si>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</si>
  <si>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</si>
  <si>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</si>
  <si>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</si>
  <si>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</si>
  <si>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</si>
  <si>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</si>
  <si>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</si>
  <si>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</si>
  <si>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</si>
  <si>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</si>
  <si>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</si>
  <si>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</si>
  <si>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</si>
  <si>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</si>
  <si>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</si>
  <si>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</si>
  <si>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</si>
  <si>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</si>
  <si>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</si>
  <si>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</si>
  <si>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</si>
  <si>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</si>
  <si>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</si>
  <si>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</si>
  <si>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</si>
  <si>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</si>
  <si>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</si>
  <si>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</si>
  <si>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</si>
  <si>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</si>
  <si>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</si>
  <si>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</si>
  <si>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</si>
  <si>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</si>
  <si>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</si>
  <si>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</si>
  <si>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</si>
  <si>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</si>
  <si>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</si>
  <si>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</si>
  <si>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</si>
  <si>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</si>
  <si>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</si>
  <si>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</si>
  <si>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</si>
  <si>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</si>
  <si>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</si>
  <si>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</si>
  <si>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</si>
  <si>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</si>
  <si>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</si>
  <si>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</si>
  <si>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</si>
  <si>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</si>
  <si>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</si>
  <si>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</si>
  <si>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</si>
  <si>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</si>
  <si>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</si>
  <si>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</si>
  <si>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</si>
  <si>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</si>
  <si>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</si>
  <si>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</si>
  <si>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</si>
  <si>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</si>
  <si>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</si>
  <si>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</si>
  <si>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</si>
  <si>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</si>
  <si>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</si>
  <si>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</si>
  <si>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</si>
  <si>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</si>
  <si>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</si>
  <si>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</si>
  <si>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</si>
  <si>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</si>
  <si>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</si>
  <si>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</si>
  <si>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</si>
  <si>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</si>
  <si>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</si>
  <si>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</si>
  <si>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</si>
  <si>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</si>
  <si>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</si>
  <si>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</si>
  <si>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</si>
  <si>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</si>
  <si>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</si>
  <si>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</si>
  <si>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</si>
  <si>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</si>
  <si>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</si>
  <si>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</si>
  <si>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</si>
  <si>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</si>
  <si>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</si>
  <si>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</si>
  <si>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</si>
  <si>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</si>
  <si>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</si>
  <si>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</si>
  <si>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</si>
  <si>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</si>
  <si>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</si>
  <si>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</si>
  <si>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</si>
  <si>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</si>
  <si>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</si>
  <si>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</si>
  <si>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</si>
  <si>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</si>
  <si>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</si>
  <si>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</si>
  <si>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</si>
  <si>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</si>
  <si>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</si>
  <si>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</si>
  <si>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</si>
  <si>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</si>
  <si>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</si>
  <si>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</si>
  <si>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</si>
  <si>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</si>
  <si>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</si>
  <si>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</si>
  <si>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</si>
  <si>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</si>
  <si>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</si>
  <si>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</si>
  <si>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</si>
  <si>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</si>
  <si>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</si>
  <si>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</si>
  <si>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</si>
  <si>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</si>
  <si>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</si>
  <si>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</si>
  <si>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</si>
  <si>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</si>
  <si>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</si>
  <si>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</si>
  <si>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</si>
  <si>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</si>
  <si>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</si>
  <si>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</si>
  <si>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</si>
  <si>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</si>
  <si>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</si>
  <si>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</si>
  <si>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</si>
  <si>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</si>
  <si>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</si>
  <si>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</si>
  <si>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</si>
  <si>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</si>
  <si>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</si>
  <si>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</si>
  <si>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</si>
  <si>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</si>
  <si>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</si>
  <si>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</si>
  <si>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</si>
  <si>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</si>
  <si>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</si>
  <si>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</si>
  <si>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</si>
  <si>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</si>
  <si>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</si>
  <si>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</si>
  <si>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</si>
  <si>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</si>
  <si>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</si>
  <si>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</si>
  <si>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</si>
  <si>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</si>
  <si>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</si>
  <si>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</si>
  <si>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</si>
  <si>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</si>
  <si>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</si>
  <si>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</si>
  <si>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</si>
  <si>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</si>
  <si>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</si>
  <si>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</si>
  <si>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</si>
  <si>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</si>
  <si>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</si>
  <si>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</si>
  <si>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</si>
  <si>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</si>
  <si>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</si>
  <si>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</si>
  <si>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</si>
  <si>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</si>
  <si>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</si>
  <si>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</si>
  <si>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</si>
  <si>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</si>
  <si>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</si>
  <si>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</si>
  <si>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</si>
  <si>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</si>
  <si>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</si>
  <si>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</si>
  <si>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</si>
  <si>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</si>
  <si>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</si>
  <si>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</si>
  <si>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</si>
  <si>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</si>
  <si>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</si>
  <si>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</si>
  <si>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</si>
  <si>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</si>
  <si>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</si>
  <si>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</si>
  <si>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</si>
  <si>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</si>
  <si>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</si>
  <si>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</si>
  <si>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</si>
  <si>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</si>
  <si>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</si>
  <si>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</si>
  <si>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</si>
  <si>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</si>
  <si>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</si>
  <si>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</si>
  <si>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</si>
  <si>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</si>
  <si>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</si>
  <si>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</si>
  <si>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</si>
  <si>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</si>
  <si>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</si>
  <si>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</si>
  <si>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</si>
  <si>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</si>
  <si>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</si>
  <si>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</si>
  <si>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</si>
  <si>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</si>
  <si>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</si>
  <si>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</si>
  <si>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</si>
  <si>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</si>
  <si>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</si>
  <si>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</si>
  <si>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</si>
  <si>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</si>
  <si>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</si>
  <si>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</si>
  <si>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</si>
  <si>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</si>
  <si>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</si>
  <si>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</si>
  <si>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</si>
  <si>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</si>
  <si>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</si>
  <si>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</si>
  <si>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</si>
  <si>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</si>
  <si>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</si>
  <si>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</si>
  <si>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</si>
  <si>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</si>
  <si>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</si>
  <si>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</si>
  <si>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</si>
  <si>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</si>
  <si>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</si>
  <si>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</si>
  <si>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</si>
  <si>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</si>
  <si>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</si>
  <si>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</si>
  <si>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</si>
  <si>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</si>
  <si>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</si>
  <si>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</si>
  <si>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</si>
  <si>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</si>
  <si>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</si>
  <si>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</si>
  <si>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</si>
  <si>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</si>
  <si>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</si>
  <si>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</si>
  <si>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</si>
  <si>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</si>
  <si>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</si>
  <si>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</si>
  <si>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</si>
  <si>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</si>
  <si>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</si>
  <si>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</si>
  <si>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</si>
  <si>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</si>
  <si>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</si>
  <si>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</si>
  <si>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</si>
  <si>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</si>
  <si>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</si>
  <si>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</si>
  <si>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</si>
  <si>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</si>
  <si>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</si>
  <si>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</si>
  <si>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</si>
  <si>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</si>
  <si>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</si>
  <si>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</si>
  <si>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</si>
  <si>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</si>
  <si>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</si>
  <si>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</si>
  <si>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</si>
  <si>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</si>
  <si>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</si>
  <si>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</si>
  <si>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</si>
  <si>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</si>
  <si>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</si>
  <si>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</si>
  <si>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</si>
  <si>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</si>
  <si>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</si>
  <si>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</si>
  <si>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</si>
  <si>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</si>
  <si>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</si>
  <si>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</si>
  <si>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</si>
  <si>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</si>
  <si>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</si>
  <si>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</si>
  <si>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</si>
  <si>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</si>
  <si>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</si>
  <si>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</si>
  <si>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</si>
  <si>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</si>
  <si>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</si>
  <si>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</si>
  <si>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</si>
  <si>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</si>
  <si>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</si>
  <si>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</si>
  <si>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</si>
  <si>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</si>
  <si>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</si>
  <si>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</si>
  <si>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</si>
  <si>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</si>
  <si>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</si>
  <si>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</si>
  <si>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</si>
  <si>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</si>
  <si>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</si>
  <si>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</si>
  <si>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</si>
  <si>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</si>
  <si>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</si>
  <si>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</si>
  <si>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</si>
  <si>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</si>
  <si>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</si>
  <si>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</si>
  <si>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</si>
  <si>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</si>
  <si>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</si>
  <si>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</si>
  <si>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</si>
  <si>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</si>
  <si>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</si>
  <si>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</si>
  <si>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</si>
  <si>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</si>
  <si>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</si>
  <si>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</si>
  <si>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</si>
  <si>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</si>
  <si>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</si>
  <si>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</si>
  <si>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</si>
  <si>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</si>
  <si>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</si>
  <si>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</si>
  <si>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</si>
  <si>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</si>
  <si>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</si>
  <si>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</si>
  <si>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</si>
  <si>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</si>
  <si>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</si>
  <si>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</si>
  <si>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</si>
  <si>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</si>
  <si>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</si>
  <si>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</si>
  <si>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</si>
  <si>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</si>
  <si>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</si>
  <si>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</si>
  <si>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</si>
  <si>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</si>
  <si>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</si>
  <si>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</si>
  <si>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</si>
  <si>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</si>
  <si>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</si>
  <si>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</si>
  <si>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</si>
  <si>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</si>
  <si>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</si>
  <si>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</si>
  <si>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</si>
  <si>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</si>
  <si>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</si>
  <si>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</si>
  <si>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</si>
  <si>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</si>
  <si>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</si>
  <si>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</si>
  <si>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</si>
  <si>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</si>
  <si>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</si>
  <si>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</si>
  <si>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</si>
  <si>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</si>
  <si>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</si>
  <si>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</si>
  <si>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</si>
  <si>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</si>
  <si>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</si>
  <si>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</si>
  <si>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</si>
  <si>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</si>
  <si>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</si>
  <si>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</si>
  <si>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</si>
  <si>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</si>
  <si>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</si>
  <si>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</si>
  <si>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</si>
  <si>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</si>
  <si>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</si>
  <si>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</si>
  <si>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</si>
  <si>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</si>
  <si>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</si>
  <si>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</si>
  <si>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</si>
  <si>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</si>
  <si>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</si>
  <si>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</si>
  <si>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</si>
  <si>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</si>
  <si>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</si>
  <si>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</si>
  <si>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</si>
  <si>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</si>
  <si>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</si>
  <si>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</si>
  <si>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</si>
  <si>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</si>
  <si>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</si>
  <si>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</si>
  <si>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</si>
  <si>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</si>
  <si>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</si>
  <si>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</si>
  <si>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</si>
  <si>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</si>
  <si>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</si>
  <si>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</si>
  <si>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</si>
  <si>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</si>
  <si>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</si>
  <si>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</si>
  <si>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</si>
  <si>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</si>
  <si>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</si>
  <si>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</si>
  <si>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</si>
  <si>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</si>
  <si>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</si>
  <si>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</si>
  <si>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</si>
  <si>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</si>
  <si>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</si>
  <si>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</si>
  <si>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</si>
  <si>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</si>
  <si>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</si>
  <si>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</si>
  <si>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</si>
  <si>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</si>
  <si>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</si>
  <si>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</si>
  <si>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</si>
  <si>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</si>
  <si>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</si>
  <si>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</si>
  <si>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</si>
  <si>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</si>
  <si>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</si>
  <si>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</si>
  <si>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</si>
  <si>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</si>
  <si>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</si>
  <si>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</si>
  <si>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</si>
  <si>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</si>
  <si>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</si>
  <si>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</si>
  <si>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</si>
  <si>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</si>
  <si>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</si>
  <si>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</si>
  <si>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</si>
  <si>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</si>
  <si>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</si>
  <si>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</si>
  <si>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</si>
  <si>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</si>
  <si>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</si>
  <si>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</si>
  <si>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</si>
  <si>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</si>
  <si>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</si>
  <si>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</si>
  <si>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</si>
  <si>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</si>
  <si>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</si>
  <si>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</si>
  <si>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</si>
  <si>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</si>
  <si>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</si>
  <si>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</si>
  <si>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</si>
  <si>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</si>
  <si>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</si>
  <si>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</si>
  <si>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</si>
  <si>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</si>
  <si>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</si>
  <si>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</si>
  <si>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</si>
  <si>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</si>
  <si>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</si>
  <si>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</si>
  <si>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</si>
  <si>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</si>
  <si>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</si>
  <si>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</si>
  <si>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</si>
  <si>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</si>
  <si>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</si>
  <si>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</si>
  <si>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</si>
  <si>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</si>
  <si>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</si>
  <si>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</si>
  <si>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</si>
  <si>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</si>
  <si>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</si>
  <si>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</si>
  <si>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</si>
  <si>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</si>
  <si>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</si>
  <si>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</si>
  <si>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</si>
  <si>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</si>
  <si>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</si>
  <si>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</si>
  <si>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</si>
  <si>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</si>
  <si>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</si>
  <si>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</si>
  <si>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</si>
  <si>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</si>
  <si>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</si>
  <si>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</si>
  <si>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</si>
  <si>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</si>
  <si>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</si>
  <si>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</si>
  <si>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</si>
  <si>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</si>
  <si>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</si>
  <si>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</si>
  <si>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</si>
  <si>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</si>
  <si>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</si>
  <si>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</si>
  <si>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</si>
  <si>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</si>
  <si>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</si>
  <si>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</si>
  <si>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</si>
  <si>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</si>
  <si>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</si>
  <si>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</si>
  <si>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</si>
  <si>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</si>
  <si>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</si>
  <si>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</si>
  <si>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</si>
  <si>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</si>
  <si>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</si>
  <si>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</si>
  <si>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</si>
  <si>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</si>
  <si>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</si>
  <si>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</si>
  <si>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</si>
  <si>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</si>
  <si>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</si>
  <si>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</si>
  <si>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</si>
  <si>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</si>
  <si>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</si>
  <si>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</si>
  <si>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</si>
  <si>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</si>
  <si>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</si>
  <si>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</si>
  <si>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</si>
  <si>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</si>
  <si>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</si>
  <si>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</si>
  <si>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</si>
  <si>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</si>
  <si>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</si>
  <si>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</si>
  <si>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</si>
  <si>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</si>
  <si>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</si>
  <si>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</si>
  <si>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</si>
  <si>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</si>
  <si>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</si>
  <si>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</si>
  <si>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</si>
  <si>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</si>
  <si>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</si>
  <si>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</si>
  <si>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</si>
  <si>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</si>
  <si>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</si>
  <si>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</si>
  <si>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</si>
  <si>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</si>
  <si>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</si>
  <si>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</si>
  <si>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</si>
  <si>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</si>
  <si>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</si>
  <si>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</si>
  <si>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</si>
  <si>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</si>
  <si>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</si>
  <si>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</si>
  <si>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</si>
  <si>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</si>
  <si>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</si>
  <si>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</si>
  <si>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</si>
  <si>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</si>
  <si>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</si>
  <si>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</si>
  <si>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</si>
  <si>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</si>
  <si>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</si>
  <si>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</si>
  <si>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</si>
  <si>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</si>
  <si>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</si>
  <si>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</si>
  <si>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</si>
  <si>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</si>
  <si>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</si>
  <si>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</si>
  <si>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</si>
  <si>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</si>
  <si>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</si>
  <si>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</si>
  <si>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</si>
  <si>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</si>
  <si>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</si>
  <si>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</si>
  <si>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</si>
  <si>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</si>
  <si>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</si>
  <si>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</si>
  <si>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</si>
  <si>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</si>
  <si>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</si>
  <si>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</si>
  <si>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</si>
  <si>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</si>
  <si>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</si>
  <si>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</si>
  <si>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</si>
  <si>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</si>
  <si>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</si>
  <si>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</si>
  <si>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</si>
  <si>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</si>
  <si>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</si>
  <si>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</si>
  <si>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</si>
  <si>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</si>
  <si>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</si>
  <si>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</si>
  <si>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</si>
  <si>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</si>
  <si>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</si>
  <si>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</si>
  <si>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</si>
  <si>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</si>
  <si>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</si>
  <si>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</si>
  <si>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</si>
  <si>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</si>
  <si>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</si>
  <si>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</si>
  <si>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</si>
  <si>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</si>
  <si>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</si>
  <si>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</si>
  <si>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</si>
  <si>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</si>
  <si>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</si>
  <si>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</si>
  <si>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</si>
  <si>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</si>
  <si>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</si>
  <si>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</si>
  <si>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</si>
  <si>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</si>
  <si>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</si>
  <si>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</si>
  <si>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</si>
  <si>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</si>
  <si>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</si>
  <si>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</si>
  <si>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</si>
  <si>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</si>
  <si>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</si>
  <si>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</si>
  <si>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</si>
  <si>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</si>
  <si>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</si>
  <si>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</si>
  <si>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</si>
  <si>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</si>
  <si>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</si>
  <si>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</si>
  <si>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</si>
  <si>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</si>
  <si>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</si>
  <si>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</si>
  <si>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</si>
  <si>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</si>
  <si>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</si>
  <si>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</si>
  <si>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</si>
  <si>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</si>
  <si>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</si>
  <si>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</si>
  <si>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</si>
  <si>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</si>
  <si>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</si>
  <si>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</si>
  <si>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</si>
  <si>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</si>
  <si>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</si>
  <si>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</si>
  <si>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</si>
  <si>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</si>
  <si>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</si>
  <si>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</si>
  <si>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</si>
  <si>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</si>
  <si>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</si>
  <si>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</si>
  <si>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</si>
  <si>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</si>
  <si>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</si>
  <si>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</si>
  <si>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</si>
  <si>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</si>
  <si>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</si>
  <si>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</si>
  <si>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</si>
  <si>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</si>
  <si>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</si>
  <si>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</si>
  <si>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</si>
  <si>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</si>
  <si>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</si>
  <si>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</si>
  <si>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</si>
  <si>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</si>
  <si>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</si>
  <si>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</si>
  <si>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</si>
  <si>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</si>
  <si>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</si>
  <si>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</si>
  <si>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</si>
  <si>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</si>
  <si>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</si>
  <si>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</si>
  <si>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</si>
  <si>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</si>
  <si>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</si>
  <si>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</si>
  <si>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</si>
  <si>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</si>
  <si>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</si>
  <si>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</si>
  <si>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</si>
  <si>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</si>
  <si>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</si>
  <si>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</si>
  <si>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</si>
  <si>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</si>
  <si>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</si>
  <si>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</si>
  <si>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</si>
  <si>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</si>
  <si>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</si>
  <si>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</si>
  <si>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</si>
  <si>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</si>
  <si>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</si>
  <si>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</si>
  <si>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</si>
  <si>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</si>
  <si>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</si>
  <si>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</si>
  <si>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</si>
  <si>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</si>
  <si>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</si>
  <si>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</si>
  <si>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</si>
  <si>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</si>
  <si>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</si>
  <si>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</si>
  <si>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</si>
  <si>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</si>
  <si>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</si>
  <si>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</si>
  <si>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</si>
  <si>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</si>
  <si>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</si>
  <si>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</si>
  <si>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</si>
  <si>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</si>
  <si>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</si>
  <si>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</si>
  <si>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</si>
  <si>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</si>
  <si>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</si>
  <si>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</si>
  <si>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</si>
  <si>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</si>
  <si>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</si>
  <si>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</si>
  <si>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</si>
  <si>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</si>
  <si>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</si>
  <si>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</si>
  <si>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</si>
  <si>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</si>
  <si>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</si>
  <si>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</si>
  <si>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</si>
  <si>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</si>
  <si>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</si>
  <si>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</si>
  <si>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</si>
  <si>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</si>
  <si>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</si>
  <si>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</si>
  <si>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</si>
  <si>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</si>
  <si>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</si>
  <si>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</si>
  <si>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</si>
  <si>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</si>
  <si>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</si>
  <si>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</si>
  <si>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</si>
  <si>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</si>
  <si>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</si>
  <si>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</si>
  <si>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</si>
  <si>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</si>
  <si>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</si>
  <si>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</si>
  <si>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</si>
  <si>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</si>
  <si>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</si>
  <si>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</si>
  <si>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</si>
  <si>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</si>
  <si>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</si>
  <si>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</si>
  <si>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</si>
  <si>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</si>
  <si>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</si>
  <si>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</si>
  <si>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</si>
  <si>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</si>
  <si>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</si>
  <si>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</si>
  <si>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</si>
  <si>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</si>
  <si>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</si>
  <si>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</si>
  <si>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</si>
  <si>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</si>
  <si>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</si>
  <si>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</si>
  <si>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</si>
  <si>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</si>
  <si>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</si>
  <si>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</si>
  <si>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</si>
  <si>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</si>
  <si>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</si>
  <si>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</si>
  <si>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</si>
  <si>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</si>
  <si>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</si>
  <si>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</si>
  <si>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</si>
  <si>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</si>
  <si>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</si>
  <si>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</si>
  <si>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</si>
  <si>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</si>
  <si>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</si>
  <si>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</si>
  <si>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</si>
  <si>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</si>
  <si>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</si>
  <si>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</si>
  <si>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</si>
  <si>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</si>
  <si>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</si>
  <si>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</si>
  <si>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</si>
  <si>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</si>
  <si>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</si>
  <si>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</si>
  <si>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</si>
  <si>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</si>
  <si>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</si>
  <si>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</si>
  <si>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</si>
  <si>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</si>
  <si>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</si>
  <si>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</si>
  <si>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</si>
  <si>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</si>
  <si>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</si>
  <si>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</si>
  <si>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</si>
  <si>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</si>
  <si>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</si>
  <si>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</si>
  <si>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</si>
  <si>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</si>
  <si>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</si>
  <si>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</si>
  <si>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</si>
  <si>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</si>
  <si>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</si>
  <si>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</si>
  <si>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</si>
  <si>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</si>
  <si>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</si>
  <si>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</si>
  <si>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</si>
  <si>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</si>
  <si>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</si>
  <si>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</si>
  <si>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</si>
  <si>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</si>
  <si>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</si>
  <si>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</si>
  <si>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</si>
  <si>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</si>
  <si>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</si>
  <si>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</si>
  <si>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</si>
  <si>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</si>
  <si>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</si>
  <si>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</si>
  <si>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</si>
  <si>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</si>
  <si>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</si>
  <si>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</si>
  <si>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</si>
  <si>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</si>
  <si>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</si>
  <si>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</si>
  <si>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</si>
  <si>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</si>
  <si>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</si>
  <si>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</si>
  <si>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</si>
  <si>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</si>
  <si>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</si>
  <si>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</si>
  <si>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</si>
  <si>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</si>
  <si>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</si>
  <si>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</si>
  <si>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</si>
  <si>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</si>
  <si>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</si>
  <si>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</si>
  <si>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</si>
  <si>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</si>
  <si>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</si>
  <si>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</si>
  <si>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</si>
  <si>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</si>
  <si>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</si>
  <si>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</si>
  <si>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</si>
  <si>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</si>
  <si>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</si>
  <si>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</si>
  <si>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</si>
  <si>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</si>
  <si>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</si>
  <si>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</si>
  <si>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</si>
  <si>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</si>
  <si>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</si>
  <si>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</si>
  <si>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</si>
  <si>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</si>
  <si>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</si>
  <si>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</si>
  <si>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</si>
  <si>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</si>
  <si>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</si>
  <si>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</si>
  <si>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</si>
  <si>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</si>
  <si>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</si>
  <si>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</si>
  <si>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</si>
  <si>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</si>
  <si>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</si>
  <si>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</si>
  <si>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</si>
  <si>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</si>
  <si>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</si>
  <si>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</si>
  <si>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</si>
  <si>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</si>
  <si>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</si>
  <si>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</si>
  <si>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</si>
  <si>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</si>
  <si>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</si>
  <si>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</si>
  <si>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</si>
  <si>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</si>
  <si>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</si>
  <si>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</si>
  <si>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</si>
  <si>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</si>
  <si>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</si>
  <si>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</si>
  <si>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</si>
  <si>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</si>
  <si>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</si>
  <si>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</si>
  <si>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</si>
  <si>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</si>
  <si>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</si>
  <si>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</si>
  <si>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</si>
  <si>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</si>
  <si>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</si>
  <si>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</si>
  <si>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</si>
  <si>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</si>
  <si>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</si>
  <si>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</si>
  <si>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</si>
  <si>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</si>
  <si>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</si>
  <si>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</si>
  <si>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</si>
  <si>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</si>
  <si>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</si>
  <si>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</si>
  <si>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</si>
  <si>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</si>
  <si>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</si>
  <si>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</si>
  <si>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</si>
  <si>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</si>
  <si>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</si>
  <si>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</si>
  <si>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</si>
  <si>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</si>
  <si>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</si>
  <si>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</si>
  <si>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</si>
  <si>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</si>
  <si>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</si>
  <si>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</si>
  <si>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</si>
  <si>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</si>
  <si>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</si>
  <si>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</si>
  <si>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</si>
  <si>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</si>
  <si>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</si>
  <si>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</si>
  <si>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</si>
  <si>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</si>
  <si>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</si>
  <si>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</si>
  <si>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</si>
  <si>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</si>
  <si>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</si>
  <si>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</si>
  <si>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</si>
  <si>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</si>
  <si>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</si>
  <si>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</si>
  <si>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</si>
  <si>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</si>
  <si>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</si>
  <si>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</si>
  <si>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</si>
  <si>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</si>
  <si>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</si>
  <si>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</si>
  <si>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</si>
  <si>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</si>
  <si>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</si>
  <si>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</si>
  <si>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</si>
  <si>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</si>
  <si>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</si>
  <si>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</si>
  <si>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</si>
  <si>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</si>
  <si>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</si>
  <si>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</si>
  <si>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</si>
  <si>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</si>
  <si>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</si>
  <si>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</si>
  <si>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</si>
  <si>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</si>
  <si>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</si>
  <si>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</si>
  <si>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</si>
  <si>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</si>
  <si>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</si>
  <si>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</si>
  <si>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</si>
  <si>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</si>
  <si>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</si>
  <si>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</si>
  <si>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</si>
  <si>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</si>
  <si>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</si>
  <si>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</si>
  <si>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</si>
  <si>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</si>
  <si>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</si>
  <si>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</si>
  <si>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</si>
  <si>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</si>
  <si>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</si>
  <si>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</si>
  <si>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</si>
  <si>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</si>
  <si>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</si>
  <si>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</si>
  <si>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</si>
  <si>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</si>
  <si>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</si>
  <si>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</si>
  <si>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</si>
  <si>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</si>
  <si>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</si>
  <si>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</si>
  <si>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</si>
  <si>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</si>
  <si>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</si>
  <si>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</si>
  <si>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</si>
  <si>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</si>
  <si>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</si>
  <si>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</si>
  <si>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</si>
  <si>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</si>
  <si>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</si>
  <si>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</si>
  <si>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</si>
  <si>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</si>
  <si>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</si>
  <si>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</si>
  <si>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</si>
  <si>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</si>
  <si>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</si>
  <si>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</si>
  <si>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</si>
  <si>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</si>
  <si>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</si>
  <si>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</si>
  <si>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</si>
  <si>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</si>
  <si>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</si>
  <si>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</si>
  <si>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</si>
  <si>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</si>
  <si>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</si>
  <si>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</si>
  <si>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</si>
  <si>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</si>
  <si>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</si>
  <si>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</si>
  <si>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</si>
  <si>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</si>
  <si>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</si>
  <si>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</si>
  <si>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</si>
  <si>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</si>
  <si>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</si>
  <si>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</si>
  <si>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</si>
  <si>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</si>
  <si>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</si>
  <si>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</si>
  <si>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</si>
  <si>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</si>
  <si>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</si>
  <si>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</si>
  <si>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</si>
  <si>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</si>
  <si>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</si>
  <si>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</si>
  <si>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</si>
  <si>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</si>
  <si>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</si>
  <si>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</si>
  <si>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</si>
  <si>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</si>
  <si>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</si>
  <si>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</si>
  <si>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</si>
  <si>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</si>
  <si>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</si>
  <si>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</si>
  <si>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</si>
  <si>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</si>
  <si>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</si>
  <si>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</si>
  <si>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</si>
  <si>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</si>
  <si>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</si>
  <si>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</si>
  <si>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</si>
  <si>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</si>
  <si>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</si>
  <si>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</si>
  <si>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</si>
  <si>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</si>
  <si>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</si>
  <si>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</si>
  <si>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</si>
  <si>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</si>
  <si>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</si>
  <si>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</si>
  <si>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</si>
  <si>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</si>
  <si>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</si>
  <si>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</si>
  <si>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</si>
  <si>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</si>
  <si>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</si>
  <si>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</si>
  <si>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</si>
  <si>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</si>
  <si>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</si>
  <si>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</si>
  <si>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</si>
  <si>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</si>
  <si>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</si>
  <si>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</si>
  <si>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</si>
  <si>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</si>
  <si>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</si>
  <si>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</si>
  <si>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</si>
  <si>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</si>
  <si>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</si>
  <si>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</si>
  <si>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</si>
  <si>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</si>
  <si>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</si>
  <si>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</si>
  <si>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</si>
  <si>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</si>
  <si>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</si>
  <si>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</si>
  <si>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</si>
  <si>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</si>
  <si>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</si>
  <si>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</si>
  <si>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</si>
  <si>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</si>
  <si>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</si>
  <si>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</si>
  <si>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</si>
  <si>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</si>
  <si>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</si>
  <si>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</si>
  <si>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</si>
  <si>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</si>
  <si>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</si>
  <si>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</si>
  <si>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</si>
  <si>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</si>
  <si>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</si>
  <si>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</si>
  <si>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</si>
  <si>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</si>
  <si>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</si>
  <si>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</si>
  <si>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</si>
  <si>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</si>
  <si>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</si>
  <si>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</si>
  <si>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</si>
  <si>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</si>
  <si>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</si>
  <si>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</si>
  <si>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</si>
  <si>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</si>
  <si>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</si>
  <si>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</si>
  <si>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</si>
  <si>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</si>
  <si>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</si>
  <si>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</si>
  <si>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</si>
  <si>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</si>
  <si>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</si>
  <si>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</si>
  <si>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</si>
  <si>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</si>
  <si>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</si>
  <si>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</si>
  <si>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</si>
  <si>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</si>
  <si>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</si>
  <si>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</si>
  <si>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</si>
  <si>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</si>
  <si>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</si>
  <si>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</si>
  <si>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</si>
  <si>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</si>
  <si>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</si>
  <si>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</si>
  <si>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</si>
  <si>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</si>
  <si>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</si>
  <si>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</si>
  <si>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</si>
  <si>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</si>
  <si>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</si>
  <si>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</si>
  <si>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</si>
  <si>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</si>
  <si>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</si>
  <si>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</si>
  <si>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</si>
  <si>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</si>
  <si>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</si>
  <si>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</si>
  <si>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</si>
  <si>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</si>
  <si>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</si>
  <si>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</si>
  <si>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</si>
  <si>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</si>
  <si>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</si>
  <si>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</si>
  <si>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</si>
  <si>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</si>
  <si>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</si>
  <si>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</si>
  <si>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</si>
  <si>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</si>
  <si>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</si>
  <si>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</si>
  <si>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</si>
  <si>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</si>
  <si>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</si>
  <si>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</si>
  <si>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</si>
  <si>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</si>
  <si>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</si>
  <si>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</si>
  <si>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</si>
  <si>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</si>
  <si>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</si>
  <si>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</si>
  <si>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</si>
  <si>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</si>
  <si>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</si>
  <si>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</si>
  <si>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</si>
  <si>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</si>
  <si>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</si>
  <si>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</si>
  <si>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</si>
  <si>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</si>
  <si>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</si>
  <si>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</si>
  <si>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</si>
  <si>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</si>
  <si>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</si>
  <si>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</si>
  <si>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</si>
  <si>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</si>
  <si>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</si>
  <si>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</si>
  <si>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</si>
  <si>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</si>
  <si>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</si>
  <si>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</si>
  <si>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</si>
  <si>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</si>
  <si>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</si>
  <si>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</si>
  <si>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</si>
  <si>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</si>
  <si>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</si>
  <si>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</si>
  <si>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</si>
  <si>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</si>
  <si>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</si>
  <si>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</si>
  <si>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</si>
  <si>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</si>
  <si>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</si>
  <si>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</si>
  <si>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</si>
  <si>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</si>
  <si>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</si>
  <si>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</si>
  <si>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</si>
  <si>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</si>
  <si>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</si>
  <si>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</si>
  <si>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</si>
  <si>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</si>
  <si>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</si>
  <si>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</si>
  <si>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</si>
  <si>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</si>
  <si>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</si>
  <si>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</si>
  <si>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</si>
  <si>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</si>
  <si>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</si>
  <si>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</si>
  <si>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</si>
  <si>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</si>
  <si>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</si>
  <si>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</si>
  <si>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</si>
  <si>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</si>
  <si>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</si>
  <si>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</si>
  <si>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</si>
  <si>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</si>
  <si>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</si>
  <si>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</si>
  <si>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</si>
  <si>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</si>
  <si>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</si>
  <si>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</si>
  <si>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</si>
  <si>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</si>
  <si>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</si>
  <si>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</si>
  <si>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</si>
  <si>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</si>
  <si>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</si>
  <si>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</si>
  <si>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</si>
  <si>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</si>
  <si>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</si>
  <si>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</si>
  <si>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</si>
  <si>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</si>
  <si>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</si>
  <si>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</si>
  <si>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</si>
  <si>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</si>
  <si>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</si>
  <si>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</si>
  <si>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</si>
  <si>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</si>
  <si>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</si>
  <si>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</si>
  <si>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</si>
  <si>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</si>
  <si>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</si>
  <si>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</si>
  <si>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</si>
  <si>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</si>
  <si>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</si>
  <si>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</si>
  <si>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</si>
  <si>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</si>
  <si>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</si>
  <si>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</si>
  <si>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</si>
  <si>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</si>
  <si>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</si>
  <si>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</si>
  <si>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</si>
  <si>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</si>
  <si>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</si>
  <si>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</si>
  <si>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</si>
  <si>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</si>
  <si>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</si>
  <si>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</si>
  <si>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</si>
  <si>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</si>
  <si>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</si>
  <si>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</si>
  <si>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</si>
  <si>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</si>
  <si>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</si>
  <si>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</si>
  <si>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</si>
  <si>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</si>
  <si>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</si>
  <si>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</si>
  <si>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</si>
  <si>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</si>
  <si>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</si>
  <si>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</si>
  <si>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</si>
  <si>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</si>
  <si>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</si>
  <si>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</si>
  <si>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</si>
  <si>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</si>
  <si>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</si>
  <si>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</si>
  <si>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</si>
  <si>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</si>
  <si>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</si>
  <si>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</si>
  <si>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</si>
  <si>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</si>
  <si>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</si>
  <si>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</si>
  <si>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</si>
  <si>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</si>
  <si>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</si>
  <si>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</si>
  <si>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</si>
  <si>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</si>
  <si>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</si>
  <si>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</si>
  <si>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</si>
  <si>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</si>
  <si>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</si>
  <si>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</si>
  <si>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</si>
  <si>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</si>
  <si>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</si>
  <si>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</si>
  <si>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</si>
  <si>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</si>
  <si>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</si>
  <si>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</si>
  <si>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</si>
  <si>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</si>
  <si>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</si>
  <si>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</si>
  <si>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</si>
  <si>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</si>
  <si>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</si>
  <si>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</si>
  <si>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</si>
  <si>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</si>
  <si>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</si>
  <si>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</si>
  <si>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</si>
  <si>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</si>
  <si>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</si>
  <si>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</si>
  <si>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</si>
  <si>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</si>
  <si>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</si>
  <si>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</si>
  <si>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</si>
  <si>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</si>
  <si>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</si>
  <si>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</si>
  <si>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</si>
  <si>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</si>
  <si>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</si>
  <si>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</si>
  <si>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</si>
  <si>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</si>
  <si>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</si>
  <si>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</si>
  <si>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</si>
  <si>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</si>
  <si>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</si>
  <si>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</si>
  <si>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</si>
  <si>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</si>
  <si>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</si>
  <si>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</si>
  <si>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</si>
  <si>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</si>
  <si>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</si>
  <si>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</si>
  <si>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</si>
  <si>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</si>
  <si>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</si>
  <si>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</si>
  <si>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</si>
  <si>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</si>
  <si>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</si>
  <si>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</si>
  <si>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</si>
  <si>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</si>
  <si>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</si>
  <si>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</si>
  <si>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</si>
  <si>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</si>
  <si>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</si>
  <si>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</si>
  <si>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</si>
  <si>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</si>
  <si>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</si>
  <si>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</si>
  <si>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</si>
  <si>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</si>
  <si>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</si>
  <si>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</si>
  <si>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</si>
  <si>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</si>
  <si>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</si>
  <si>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</si>
  <si>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</si>
  <si>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</si>
  <si>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</si>
  <si>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</si>
  <si>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</si>
  <si>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</si>
  <si>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</si>
  <si>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</si>
  <si>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</si>
  <si>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</si>
  <si>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</si>
  <si>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</si>
  <si>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</si>
  <si>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</si>
  <si>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</si>
  <si>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</si>
  <si>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</si>
  <si>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</si>
  <si>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</si>
  <si>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</si>
  <si>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</si>
  <si>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</si>
  <si>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</si>
  <si>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</si>
  <si>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</si>
  <si>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</si>
  <si>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</si>
  <si>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</si>
  <si>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</si>
  <si>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</si>
  <si>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</si>
  <si>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</si>
  <si>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</si>
  <si>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</si>
  <si>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</si>
  <si>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</si>
  <si>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</si>
  <si>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</si>
  <si>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</si>
  <si>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</si>
  <si>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</si>
  <si>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</si>
  <si>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</si>
  <si>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</si>
  <si>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</si>
  <si>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</si>
  <si>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</si>
  <si>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</si>
  <si>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</si>
  <si>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</si>
  <si>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</si>
  <si>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</si>
  <si>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</si>
  <si>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</si>
  <si>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</si>
  <si>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</si>
  <si>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</si>
  <si>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</si>
  <si>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</si>
  <si>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</si>
  <si>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</si>
  <si>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</si>
  <si>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</si>
  <si>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</si>
  <si>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</si>
  <si>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</si>
  <si>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</si>
  <si>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</si>
  <si>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</si>
  <si>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</si>
  <si>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</si>
  <si>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</si>
  <si>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</si>
  <si>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</si>
  <si>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</si>
  <si>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</si>
  <si>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</si>
  <si>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</si>
  <si>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</si>
  <si>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</si>
  <si>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</si>
  <si>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</si>
  <si>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</si>
  <si>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</si>
  <si>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</si>
  <si>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</si>
  <si>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</si>
  <si>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</si>
  <si>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</si>
  <si>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</si>
  <si>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</si>
  <si>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</si>
  <si>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</si>
  <si>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</si>
  <si>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</si>
  <si>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</si>
  <si>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</si>
  <si>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</si>
  <si>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</si>
  <si>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</si>
  <si>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</si>
  <si>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</si>
  <si>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</si>
  <si>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</si>
  <si>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</si>
  <si>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</si>
  <si>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</si>
  <si>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</si>
  <si>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</si>
  <si>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</si>
  <si>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</si>
  <si>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</si>
  <si>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</si>
  <si>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</si>
  <si>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</si>
  <si>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</si>
  <si>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</si>
  <si>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</si>
  <si>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</si>
  <si>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</si>
  <si>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</si>
  <si>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</si>
  <si>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</si>
  <si>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</si>
  <si>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</si>
  <si>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</si>
  <si>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</si>
  <si>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</si>
  <si>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</si>
  <si>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</si>
  <si>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</si>
  <si>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</si>
  <si>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</si>
  <si>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</si>
  <si>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</si>
  <si>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</si>
  <si>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</si>
  <si>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</si>
  <si>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</si>
  <si>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</si>
  <si>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</si>
  <si>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</si>
  <si>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</si>
  <si>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</si>
  <si>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</si>
  <si>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</si>
  <si>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</si>
  <si>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</si>
  <si>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</si>
  <si>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</si>
  <si>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</si>
  <si>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</si>
  <si>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</si>
  <si>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</si>
  <si>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</si>
  <si>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</si>
  <si>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</si>
  <si>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</si>
  <si>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</si>
  <si>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</si>
  <si>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</si>
  <si>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</si>
  <si>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</si>
  <si>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</si>
  <si>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</si>
  <si>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</si>
  <si>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</si>
  <si>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</si>
  <si>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</si>
  <si>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</si>
  <si>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</si>
  <si>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</si>
  <si>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</si>
  <si>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</si>
  <si>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</si>
  <si>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</si>
  <si>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</si>
  <si>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</si>
  <si>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</si>
  <si>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</si>
  <si>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</si>
  <si>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</si>
  <si>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</si>
  <si>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</si>
  <si>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</si>
  <si>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</si>
  <si>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</si>
  <si>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</si>
  <si>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</si>
  <si>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</si>
  <si>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</si>
  <si>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</si>
  <si>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</si>
  <si>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</si>
  <si>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</si>
  <si>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</si>
  <si>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</si>
  <si>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</si>
  <si>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</si>
  <si>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</si>
  <si>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</si>
  <si>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</si>
  <si>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</si>
  <si>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</si>
  <si>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</si>
  <si>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</si>
  <si>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</si>
  <si>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</si>
  <si>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</si>
  <si>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</si>
  <si>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</si>
  <si>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</si>
  <si>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</si>
  <si>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</si>
  <si>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</si>
  <si>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</si>
  <si>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</si>
  <si>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</si>
  <si>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</si>
  <si>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</si>
  <si>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</si>
  <si>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</si>
  <si>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</si>
  <si>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</si>
  <si>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</si>
  <si>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</si>
  <si>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</si>
  <si>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</si>
  <si>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</si>
  <si>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</si>
  <si>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</si>
  <si>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</si>
  <si>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</si>
  <si>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</si>
  <si>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</si>
  <si>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</si>
  <si>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</si>
  <si>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</si>
  <si>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</si>
  <si>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</si>
  <si>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</si>
  <si>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</si>
  <si>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</si>
  <si>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</si>
  <si>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</si>
  <si>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</si>
  <si>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</si>
  <si>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</si>
  <si>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</si>
  <si>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</si>
  <si>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</si>
  <si>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</si>
  <si>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</si>
  <si>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</si>
  <si>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</si>
  <si>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</si>
  <si>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</si>
  <si>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</si>
  <si>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</si>
  <si>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</si>
  <si>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</si>
  <si>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</si>
  <si>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</si>
  <si>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</si>
  <si>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</si>
  <si>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</si>
  <si>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</si>
  <si>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</si>
  <si>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</si>
  <si>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</si>
  <si>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</si>
  <si>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</si>
  <si>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</si>
  <si>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</si>
  <si>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</si>
  <si>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</si>
  <si>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</si>
  <si>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</si>
  <si>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</si>
  <si>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</si>
  <si>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</si>
  <si>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</si>
  <si>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</si>
  <si>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</si>
  <si>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</si>
  <si>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</si>
  <si>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</si>
  <si>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</si>
  <si>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</si>
  <si>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</si>
  <si>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</si>
  <si>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</si>
  <si>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</si>
  <si>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</si>
  <si>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</si>
  <si>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</si>
  <si>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</si>
  <si>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</si>
  <si>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</si>
  <si>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</si>
  <si>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</si>
  <si>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</si>
  <si>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</si>
  <si>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</si>
  <si>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</si>
  <si>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</si>
  <si>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</si>
  <si>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</si>
  <si>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</si>
  <si>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</si>
  <si>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</si>
  <si>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</si>
  <si>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</si>
  <si>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</si>
  <si>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</si>
  <si>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</si>
  <si>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</si>
  <si>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</si>
  <si>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</si>
  <si>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</si>
  <si>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</si>
  <si>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</si>
  <si>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</si>
  <si>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</si>
  <si>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</si>
  <si>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</si>
  <si>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</si>
  <si>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</si>
  <si>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</si>
  <si>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</si>
  <si>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</si>
  <si>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</si>
  <si>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</si>
  <si>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</si>
  <si>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</si>
  <si>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</si>
  <si>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</si>
  <si>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</si>
  <si>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</si>
  <si>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</si>
  <si>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</si>
  <si>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</si>
  <si>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</si>
  <si>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</si>
  <si>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</si>
  <si>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</si>
  <si>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</si>
  <si>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</si>
  <si>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</si>
  <si>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</si>
  <si>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</si>
  <si>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</si>
  <si>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</si>
  <si>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</si>
  <si>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</si>
  <si>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</si>
  <si>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</si>
  <si>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</si>
  <si>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</si>
  <si>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</si>
  <si>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</si>
  <si>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</si>
  <si>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</si>
  <si>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</si>
  <si>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</si>
  <si>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</si>
  <si>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</si>
  <si>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</si>
  <si>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</si>
  <si>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</si>
  <si>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</si>
  <si>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</si>
  <si>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</si>
  <si>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</si>
  <si>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</si>
  <si>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</si>
  <si>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</si>
  <si>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</si>
  <si>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</si>
  <si>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</si>
  <si>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</si>
  <si>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</si>
  <si>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</si>
  <si>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</si>
  <si>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</si>
  <si>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</si>
  <si>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</si>
  <si>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</si>
  <si>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</si>
  <si>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</si>
  <si>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</si>
  <si>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</si>
  <si>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</si>
  <si>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</si>
  <si>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</si>
  <si>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</si>
  <si>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</si>
  <si>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</si>
  <si>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</si>
  <si>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</si>
  <si>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</si>
  <si>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</si>
  <si>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</si>
  <si>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</si>
  <si>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</si>
  <si>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</si>
  <si>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</si>
  <si>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</si>
  <si>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</si>
  <si>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</si>
  <si>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</si>
  <si>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</si>
  <si>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</si>
  <si>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</si>
  <si>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</si>
  <si>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</si>
  <si>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</si>
  <si>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</si>
  <si>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</si>
  <si>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</si>
  <si>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</si>
  <si>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</si>
  <si>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</si>
  <si>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</si>
  <si>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</si>
  <si>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</si>
  <si>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</si>
  <si>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</si>
  <si>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</si>
  <si>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</si>
  <si>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</si>
  <si>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</si>
  <si>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</si>
  <si>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</si>
  <si>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</si>
  <si>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</si>
  <si>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</si>
  <si>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</si>
  <si>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</si>
  <si>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</si>
  <si>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</si>
  <si>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</si>
  <si>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</si>
  <si>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</si>
  <si>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</si>
  <si>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</si>
  <si>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</si>
  <si>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</si>
  <si>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</si>
  <si>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</si>
  <si>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</si>
  <si>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</si>
  <si>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</si>
  <si>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</si>
  <si>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</si>
  <si>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</si>
  <si>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</si>
  <si>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</si>
  <si>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</si>
  <si>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</si>
  <si>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</si>
  <si>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</si>
  <si>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</si>
  <si>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</si>
  <si>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</si>
  <si>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</si>
  <si>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</si>
  <si>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</si>
  <si>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</si>
  <si>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</si>
  <si>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</si>
  <si>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</si>
  <si>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</si>
  <si>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</si>
  <si>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</si>
  <si>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</si>
  <si>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</si>
  <si>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</si>
  <si>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</si>
  <si>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</si>
  <si>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</si>
  <si>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</si>
  <si>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</si>
  <si>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</si>
  <si>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</si>
  <si>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</si>
  <si>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</si>
  <si>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</si>
  <si>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</si>
  <si>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</si>
  <si>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</si>
  <si>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</si>
  <si>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</si>
  <si>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</si>
  <si>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</si>
  <si>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</si>
  <si>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</si>
  <si>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</si>
  <si>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</si>
  <si>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</si>
  <si>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</si>
  <si>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</si>
  <si>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</si>
  <si>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</si>
  <si>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</si>
  <si>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</si>
  <si>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</si>
  <si>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</si>
  <si>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</si>
  <si>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</si>
  <si>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</si>
  <si>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</si>
  <si>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</si>
  <si>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</si>
  <si>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</si>
  <si>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</si>
  <si>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</si>
  <si>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</si>
  <si>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</si>
  <si>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</si>
  <si>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</si>
  <si>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</si>
  <si>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</si>
  <si>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</si>
  <si>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</si>
  <si>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</si>
  <si>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</si>
  <si>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</si>
  <si>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</si>
  <si>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</si>
  <si>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</si>
  <si>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</si>
  <si>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</si>
  <si>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</si>
  <si>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</si>
  <si>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</si>
  <si>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</si>
  <si>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</si>
  <si>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</si>
  <si>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</si>
  <si>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</si>
  <si>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</si>
  <si>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</si>
  <si>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</si>
  <si>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</si>
  <si>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</si>
  <si>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</si>
  <si>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</si>
  <si>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</si>
  <si>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</si>
  <si>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</si>
  <si>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</si>
  <si>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</si>
  <si>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</si>
  <si>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</si>
  <si>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</si>
  <si>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</si>
  <si>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</si>
  <si>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</si>
  <si>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</si>
  <si>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</si>
  <si>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</si>
  <si>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</si>
  <si>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</si>
  <si>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</si>
  <si>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</si>
  <si>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</si>
  <si>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</si>
  <si>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</si>
  <si>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</si>
  <si>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</si>
  <si>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</si>
  <si>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</si>
  <si>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</si>
  <si>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</si>
  <si>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</si>
  <si>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</si>
  <si>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</si>
  <si>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</si>
  <si>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</si>
  <si>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</si>
  <si>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</si>
  <si>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</si>
  <si>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</si>
  <si>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</si>
  <si>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</si>
  <si>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</si>
  <si>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</si>
  <si>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</si>
  <si>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</si>
  <si>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</si>
  <si>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</si>
  <si>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</si>
  <si>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</si>
  <si>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</si>
  <si>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</si>
  <si>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</si>
  <si>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</si>
  <si>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</si>
  <si>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</si>
  <si>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</si>
  <si>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</si>
  <si>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</si>
  <si>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</si>
  <si>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</si>
  <si>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</si>
  <si>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</si>
  <si>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</si>
  <si>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</si>
  <si>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</si>
  <si>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</si>
  <si>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</si>
  <si>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</si>
  <si>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</si>
  <si>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</si>
  <si>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</si>
  <si>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</si>
  <si>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</si>
  <si>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</si>
  <si>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</si>
  <si>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</si>
  <si>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</si>
  <si>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</si>
  <si>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</si>
  <si>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</si>
  <si>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</si>
  <si>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</si>
  <si>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</si>
  <si>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</si>
  <si>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</si>
  <si>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</si>
  <si>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</si>
  <si>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</si>
  <si>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</si>
  <si>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</si>
  <si>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</si>
  <si>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</si>
  <si>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</si>
  <si>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</si>
  <si>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</si>
  <si>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</si>
  <si>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</si>
  <si>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</si>
  <si>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</si>
  <si>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</si>
  <si>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</si>
  <si>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</si>
  <si>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</si>
  <si>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</si>
  <si>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</si>
  <si>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</si>
  <si>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</si>
  <si>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</si>
  <si>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</si>
  <si>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</si>
  <si>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</si>
  <si>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</si>
  <si>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</si>
  <si>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</si>
  <si>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</si>
  <si>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</si>
  <si>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</si>
  <si>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</si>
  <si>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</si>
  <si>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</si>
  <si>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</si>
  <si>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</si>
  <si>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</si>
  <si>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</si>
  <si>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</si>
  <si>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</si>
  <si>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</si>
  <si>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</si>
  <si>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</si>
  <si>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</si>
  <si>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</si>
  <si>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</si>
  <si>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</si>
  <si>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</si>
  <si>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</si>
  <si>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</si>
  <si>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</si>
  <si>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</si>
  <si>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</si>
  <si>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</si>
  <si>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</si>
  <si>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</si>
  <si>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</si>
  <si>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</si>
  <si>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</si>
  <si>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</si>
  <si>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</si>
  <si>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</si>
  <si>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</si>
  <si>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</si>
  <si>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</si>
  <si>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</si>
  <si>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</si>
  <si>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</si>
  <si>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</si>
  <si>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</si>
  <si>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</si>
  <si>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</si>
  <si>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</si>
  <si>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</si>
  <si>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</si>
  <si>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</si>
  <si>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</si>
  <si>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</si>
  <si>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</si>
  <si>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</si>
  <si>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</si>
  <si>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</si>
  <si>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</si>
  <si>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</si>
  <si>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</si>
  <si>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</si>
  <si>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</si>
  <si>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</si>
  <si>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</si>
  <si>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</si>
  <si>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</si>
  <si>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</si>
  <si>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</si>
  <si>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</si>
  <si>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</si>
  <si>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</si>
  <si>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</si>
  <si>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</si>
  <si>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</si>
  <si>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</si>
  <si>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</si>
  <si>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</si>
  <si>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</si>
  <si>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</si>
  <si>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</si>
  <si>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</si>
  <si>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</si>
  <si>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</si>
  <si>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</si>
  <si>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</si>
  <si>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</si>
  <si>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</si>
  <si>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</si>
  <si>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</si>
  <si>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</si>
  <si>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</si>
  <si>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</si>
  <si>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</si>
  <si>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</si>
  <si>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</si>
  <si>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</si>
  <si>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</si>
  <si>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</si>
  <si>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</si>
  <si>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</si>
  <si>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</si>
  <si>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</si>
  <si>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</si>
  <si>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</si>
  <si>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</si>
  <si>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</si>
  <si>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</si>
  <si>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</si>
  <si>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</si>
  <si>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</si>
  <si>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</si>
  <si>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</si>
  <si>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</si>
  <si>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</si>
  <si>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</si>
  <si>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</si>
  <si>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</si>
  <si>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</si>
  <si>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</si>
  <si>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</si>
  <si>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</si>
  <si>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</si>
  <si>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</si>
  <si>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</si>
  <si>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</si>
  <si>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</si>
  <si>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</si>
  <si>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</si>
  <si>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</si>
  <si>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</si>
  <si>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</si>
  <si>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</si>
  <si>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</si>
  <si>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</si>
  <si>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</si>
  <si>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</si>
  <si>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</si>
  <si>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</si>
  <si>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</si>
  <si>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</si>
  <si>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</si>
  <si>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</si>
  <si>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</si>
  <si>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</si>
  <si>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</si>
  <si>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</si>
  <si>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</si>
  <si>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</si>
  <si>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</si>
  <si>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</si>
  <si>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</si>
  <si>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</si>
  <si>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</si>
  <si>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</si>
  <si>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</si>
  <si>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</si>
  <si>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</si>
  <si>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</si>
  <si>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</si>
  <si>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</si>
  <si>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</si>
  <si>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</si>
  <si>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</si>
  <si>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</si>
  <si>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</si>
  <si>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</si>
  <si>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</si>
  <si>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</si>
  <si>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</si>
  <si>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</si>
  <si>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</si>
  <si>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</si>
  <si>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</si>
  <si>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</si>
  <si>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</si>
  <si>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</si>
  <si>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</si>
  <si>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</si>
  <si>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</si>
  <si>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</si>
  <si>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</si>
  <si>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</si>
  <si>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</si>
  <si>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</si>
  <si>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</si>
  <si>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</si>
  <si>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</si>
  <si>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</si>
  <si>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</si>
  <si>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</si>
  <si>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</si>
  <si>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</si>
  <si>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</si>
  <si>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</si>
  <si>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</si>
  <si>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</si>
  <si>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</si>
  <si>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</si>
  <si>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</si>
  <si>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</si>
  <si>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</si>
  <si>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</si>
  <si>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</si>
  <si>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</si>
  <si>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</si>
  <si>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</si>
  <si>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</si>
  <si>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</si>
  <si>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</si>
  <si>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</si>
  <si>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</si>
  <si>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</si>
  <si>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</si>
  <si>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</si>
  <si>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</si>
  <si>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</si>
  <si>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</si>
  <si>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</si>
  <si>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</si>
  <si>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</si>
  <si>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</si>
  <si>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</si>
  <si>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</si>
  <si>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</si>
  <si>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</si>
  <si>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</si>
  <si>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</si>
  <si>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</si>
  <si>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</si>
  <si>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</si>
  <si>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</si>
  <si>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</si>
  <si>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</si>
  <si>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</si>
  <si>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</si>
  <si>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</si>
  <si>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</si>
  <si>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</si>
  <si>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</si>
  <si>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</si>
  <si>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</si>
  <si>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</si>
  <si>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</si>
  <si>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</si>
  <si>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</si>
  <si>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</si>
  <si>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</si>
  <si>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</si>
  <si>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</si>
  <si>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</si>
  <si>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</si>
  <si>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</si>
  <si>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</si>
  <si>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</si>
  <si>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</si>
  <si>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</si>
  <si>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</si>
  <si>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</si>
  <si>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</si>
  <si>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</si>
  <si>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</si>
  <si>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</si>
  <si>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</si>
  <si>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</si>
  <si>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</si>
  <si>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</si>
  <si>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</si>
  <si>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</si>
  <si>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</si>
  <si>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</si>
  <si>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</si>
  <si>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</si>
  <si>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</si>
  <si>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</si>
  <si>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</si>
  <si>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</si>
  <si>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</si>
  <si>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</si>
  <si>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</si>
  <si>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</si>
  <si>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</si>
  <si>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</si>
  <si>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</si>
  <si>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</si>
  <si>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</si>
  <si>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</si>
  <si>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</si>
  <si>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</si>
  <si>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</si>
  <si>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</si>
  <si>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</si>
  <si>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</si>
  <si>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</si>
  <si>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</si>
  <si>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</si>
  <si>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</si>
  <si>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</si>
  <si>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</si>
  <si>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</si>
  <si>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</si>
  <si>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</si>
  <si>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</si>
  <si>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</si>
  <si>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</si>
  <si>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</si>
  <si>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</si>
  <si>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</si>
  <si>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</si>
  <si>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</si>
  <si>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</si>
  <si>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</si>
  <si>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</si>
  <si>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</si>
  <si>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</si>
  <si>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</si>
  <si>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</si>
  <si>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</si>
  <si>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</si>
  <si>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</si>
  <si>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</si>
  <si>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</si>
  <si>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</si>
  <si>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</si>
  <si>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</si>
  <si>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</si>
  <si>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</si>
  <si>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</si>
  <si>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</si>
  <si>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</si>
  <si>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</si>
  <si>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</si>
  <si>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</si>
  <si>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</si>
  <si>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</si>
  <si>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</si>
  <si>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</si>
  <si>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</si>
  <si>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</si>
  <si>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</si>
  <si>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</si>
  <si>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</si>
  <si>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</si>
  <si>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</si>
  <si>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</si>
  <si>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</si>
  <si>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</si>
  <si>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</si>
  <si>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</si>
  <si>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</si>
  <si>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</si>
  <si>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</si>
  <si>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</si>
  <si>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</si>
  <si>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</si>
  <si>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</si>
  <si>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</si>
  <si>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</si>
  <si>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</si>
  <si>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</si>
  <si>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</si>
  <si>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</si>
  <si>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</si>
  <si>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</si>
  <si>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</si>
  <si>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</si>
  <si>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</si>
  <si>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</si>
  <si>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</si>
  <si>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</si>
  <si>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</si>
  <si>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</si>
  <si>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</si>
  <si>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</si>
  <si>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</si>
  <si>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</si>
  <si>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</si>
  <si>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</si>
  <si>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</si>
  <si>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</si>
  <si>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</si>
  <si>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</si>
  <si>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</si>
  <si>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</si>
  <si>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</si>
  <si>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</si>
  <si>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</si>
  <si>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</si>
  <si>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</si>
  <si>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</si>
  <si>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</si>
  <si>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</si>
  <si>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</si>
  <si>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</si>
  <si>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</si>
  <si>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</si>
  <si>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</si>
  <si>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</si>
  <si>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</si>
  <si>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</si>
  <si>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</si>
  <si>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</si>
  <si>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</si>
  <si>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</si>
  <si>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</si>
  <si>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</si>
  <si>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</si>
  <si>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</si>
  <si>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</si>
  <si>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</si>
  <si>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</si>
  <si>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</si>
  <si>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</si>
  <si>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</si>
  <si>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</si>
  <si>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</si>
  <si>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</si>
  <si>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</si>
  <si>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</si>
  <si>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</si>
  <si>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</si>
  <si>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</si>
  <si>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</si>
  <si>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</si>
  <si>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</si>
  <si>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</si>
  <si>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</si>
  <si>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</si>
  <si>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</si>
  <si>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</si>
  <si>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</si>
  <si>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</si>
  <si>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</si>
  <si>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</si>
  <si>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</si>
  <si>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</si>
  <si>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</si>
  <si>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</si>
  <si>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</si>
  <si>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</si>
  <si>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</si>
  <si>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</si>
  <si>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</si>
  <si>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</si>
  <si>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</si>
  <si>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</si>
  <si>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</si>
  <si>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</si>
  <si>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</si>
  <si>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</si>
  <si>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</si>
  <si>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</si>
  <si>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</si>
  <si>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</si>
  <si>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</si>
  <si>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</si>
  <si>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</si>
  <si>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</si>
  <si>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</si>
  <si>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</si>
  <si>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</si>
  <si>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</si>
  <si>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</si>
  <si>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</si>
  <si>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</si>
  <si>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</si>
  <si>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</si>
  <si>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</si>
  <si>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</si>
  <si>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</si>
  <si>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</si>
  <si>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</si>
  <si>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</si>
  <si>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</si>
  <si>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</si>
  <si>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</si>
  <si>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</si>
  <si>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</si>
  <si>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</si>
  <si>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</si>
  <si>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</si>
  <si>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</si>
  <si>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</si>
  <si>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</si>
  <si>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</si>
  <si>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</si>
  <si>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</si>
  <si>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</si>
  <si>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</si>
  <si>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</si>
  <si>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</si>
  <si>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</si>
  <si>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</si>
  <si>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</si>
  <si>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</si>
  <si>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</si>
  <si>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</si>
  <si>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</si>
  <si>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</si>
  <si>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</si>
  <si>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</si>
  <si>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</si>
  <si>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</si>
  <si>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</si>
  <si>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</si>
  <si>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</si>
  <si>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</si>
  <si>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</si>
  <si>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</si>
  <si>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</si>
  <si>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</si>
  <si>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</si>
  <si>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</si>
  <si>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</si>
  <si>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</si>
  <si>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</si>
  <si>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</si>
  <si>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</si>
  <si>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</si>
  <si>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</si>
  <si>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</si>
  <si>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</si>
  <si>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</si>
  <si>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</si>
  <si>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</si>
  <si>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</si>
  <si>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</si>
  <si>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</si>
  <si>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</si>
  <si>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</si>
  <si>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</si>
  <si>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</si>
  <si>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</si>
  <si>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</si>
  <si>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</si>
  <si>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</si>
  <si>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</si>
  <si>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</si>
  <si>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</si>
  <si>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</si>
  <si>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</si>
  <si>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</si>
  <si>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</si>
  <si>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</si>
  <si>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</si>
  <si>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</si>
  <si>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</si>
  <si>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</si>
  <si>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</si>
  <si>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</si>
  <si>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</si>
  <si>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</si>
  <si>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</si>
  <si>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</si>
  <si>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</si>
  <si>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</si>
  <si>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</si>
  <si>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</si>
  <si>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</si>
  <si>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</si>
  <si>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</si>
  <si>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</si>
  <si>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</si>
  <si>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</si>
  <si>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</si>
  <si>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</si>
  <si>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</si>
  <si>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</si>
  <si>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</si>
  <si>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</si>
  <si>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</si>
  <si>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</si>
  <si>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</si>
  <si>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</si>
  <si>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</si>
  <si>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</si>
  <si>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</si>
  <si>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</si>
  <si>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</si>
  <si>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</si>
  <si>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</si>
  <si>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</si>
  <si>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</si>
  <si>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</si>
  <si>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</si>
  <si>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</si>
  <si>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</si>
  <si>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</si>
  <si>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</si>
  <si>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</si>
  <si>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</si>
  <si>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</si>
  <si>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</si>
  <si>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</si>
  <si>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</si>
  <si>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</si>
  <si>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</si>
  <si>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</si>
  <si>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</si>
  <si>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</si>
  <si>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</si>
  <si>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</si>
  <si>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</si>
  <si>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</si>
  <si>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</si>
  <si>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</si>
  <si>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</si>
  <si>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</si>
  <si>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</si>
  <si>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</si>
  <si>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</si>
  <si>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</si>
  <si>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</si>
  <si>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</si>
  <si>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</si>
  <si>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</si>
  <si>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</si>
  <si>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</si>
  <si>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</si>
  <si>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</si>
  <si>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</si>
  <si>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</si>
  <si>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</si>
  <si>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</si>
  <si>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</si>
  <si>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</si>
  <si>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</si>
  <si>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</si>
  <si>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</si>
  <si>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</si>
  <si>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</si>
  <si>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</si>
  <si>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</si>
  <si>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</si>
  <si>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</si>
  <si>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</si>
  <si>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</si>
  <si>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</si>
  <si>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</si>
  <si>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</si>
  <si>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</si>
  <si>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</si>
  <si>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</si>
  <si>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</si>
  <si>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</si>
  <si>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</si>
  <si>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</si>
  <si>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</si>
  <si>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</si>
  <si>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</si>
  <si>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</si>
  <si>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</si>
  <si>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</si>
  <si>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</si>
  <si>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</si>
  <si>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</si>
  <si>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</si>
  <si>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</si>
  <si>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</si>
  <si>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</si>
  <si>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</si>
  <si>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</si>
  <si>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</si>
  <si>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</si>
  <si>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</si>
  <si>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</si>
  <si>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</si>
  <si>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</si>
  <si>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</si>
  <si>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</si>
  <si>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</si>
  <si>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</si>
  <si>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</si>
  <si>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</si>
  <si>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</si>
  <si>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</si>
  <si>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</si>
  <si>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</si>
  <si>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</si>
  <si>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</si>
  <si>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</si>
  <si>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</si>
  <si>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</si>
  <si>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</si>
  <si>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</si>
  <si>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</si>
  <si>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</si>
  <si>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</si>
  <si>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</si>
  <si>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</si>
  <si>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</si>
  <si>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</si>
  <si>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</si>
  <si>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</si>
  <si>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</si>
  <si>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</si>
  <si>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</si>
  <si>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</si>
  <si>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</si>
  <si>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</si>
  <si>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</si>
  <si>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</si>
  <si>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</si>
  <si>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</si>
  <si>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</si>
  <si>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</si>
  <si>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</si>
  <si>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</si>
  <si>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</si>
  <si>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</si>
  <si>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</si>
  <si>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</si>
  <si>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</si>
  <si>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</si>
  <si>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</si>
  <si>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</si>
  <si>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</si>
  <si>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</si>
  <si>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</si>
  <si>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</si>
  <si>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</si>
  <si>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</si>
  <si>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</si>
  <si>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</si>
  <si>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</si>
  <si>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</si>
  <si>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</si>
  <si>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</si>
  <si>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</si>
  <si>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</si>
  <si>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</si>
  <si>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</si>
  <si>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</si>
  <si>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</si>
  <si>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</si>
  <si>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</si>
  <si>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</si>
  <si>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</si>
  <si>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</si>
  <si>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</si>
  <si>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</si>
  <si>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</si>
  <si>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</si>
  <si>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</si>
  <si>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</si>
  <si>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</si>
  <si>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</si>
  <si>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</si>
  <si>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</si>
  <si>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</si>
  <si>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</si>
  <si>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</si>
  <si>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</si>
  <si>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</si>
  <si>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</si>
  <si>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</si>
  <si>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</si>
  <si>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</si>
  <si>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</si>
  <si>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</si>
  <si>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</si>
  <si>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</si>
  <si>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</si>
  <si>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</si>
  <si>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</si>
  <si>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</si>
  <si>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</si>
  <si>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</si>
  <si>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</si>
  <si>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</si>
  <si>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</si>
  <si>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</si>
  <si>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</si>
  <si>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</si>
  <si>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</si>
  <si>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</si>
  <si>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</si>
  <si>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</si>
  <si>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</si>
  <si>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</si>
  <si>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</si>
  <si>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</si>
  <si>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</si>
  <si>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</si>
  <si>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</si>
  <si>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</si>
  <si>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</si>
  <si>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</si>
  <si>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</si>
  <si>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</si>
  <si>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</si>
  <si>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</si>
  <si>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</si>
  <si>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</si>
  <si>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</si>
  <si>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</si>
  <si>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</si>
  <si>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</si>
  <si>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</si>
  <si>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</si>
  <si>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</si>
  <si>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</si>
  <si>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</si>
  <si>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</si>
  <si>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</si>
  <si>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</si>
  <si>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</si>
  <si>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</si>
  <si>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</si>
  <si>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</si>
  <si>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</si>
  <si>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</si>
  <si>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</si>
  <si>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</si>
  <si>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</si>
  <si>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</si>
  <si>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</si>
  <si>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</si>
  <si>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</si>
  <si>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</si>
  <si>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</si>
  <si>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</si>
  <si>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</si>
  <si>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</si>
  <si>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</si>
  <si>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</si>
  <si>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</si>
  <si>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</si>
  <si>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</si>
  <si>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</si>
  <si>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</si>
  <si>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</si>
  <si>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</si>
  <si>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</si>
  <si>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</si>
  <si>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</si>
  <si>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</si>
  <si>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</si>
  <si>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</si>
  <si>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</si>
  <si>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</si>
  <si>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</si>
  <si>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</si>
  <si>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</si>
  <si>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</si>
  <si>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</si>
  <si>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</si>
  <si>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</si>
  <si>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</si>
  <si>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</si>
  <si>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</si>
  <si>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</si>
  <si>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</si>
  <si>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</si>
  <si>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</si>
  <si>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</si>
  <si>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</si>
  <si>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</si>
  <si>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</si>
  <si>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</si>
  <si>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</si>
  <si>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</si>
  <si>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</si>
  <si>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</si>
  <si>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</si>
  <si>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</si>
  <si>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</si>
  <si>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</si>
  <si>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</si>
  <si>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</si>
  <si>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</si>
  <si>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</si>
  <si>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</si>
  <si>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</si>
  <si>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</si>
  <si>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</si>
  <si>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</si>
  <si>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</si>
  <si>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</si>
  <si>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</si>
  <si>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</si>
  <si>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</si>
  <si>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</si>
  <si>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</si>
  <si>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</si>
  <si>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</si>
  <si>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</si>
  <si>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</si>
  <si>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</si>
  <si>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</si>
  <si>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</si>
  <si>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</si>
  <si>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</si>
  <si>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</si>
  <si>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</si>
  <si>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</si>
  <si>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</si>
  <si>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</si>
  <si>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</si>
  <si>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</si>
  <si>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</si>
  <si>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</si>
  <si>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</si>
  <si>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</si>
  <si>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</si>
  <si>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</si>
  <si>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</si>
  <si>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</si>
  <si>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</si>
  <si>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</si>
  <si>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</si>
  <si>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</si>
  <si>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</si>
  <si>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</si>
  <si>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</si>
  <si>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</si>
  <si>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</si>
  <si>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</si>
  <si>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</si>
  <si>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</si>
  <si>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</si>
  <si>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</si>
  <si>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</si>
  <si>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</si>
  <si>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</si>
  <si>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</si>
  <si>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</si>
  <si>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</si>
  <si>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</si>
  <si>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</si>
  <si>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</si>
  <si>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</si>
  <si>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</si>
  <si>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</si>
  <si>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</si>
  <si>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</si>
  <si>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</si>
  <si>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</si>
  <si>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</si>
  <si>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</si>
  <si>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</si>
  <si>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</si>
  <si>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</si>
  <si>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</si>
  <si>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</si>
  <si>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</si>
  <si>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</si>
  <si>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</si>
  <si>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</si>
  <si>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</si>
  <si>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</si>
  <si>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</si>
  <si>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</si>
  <si>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</si>
  <si>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</si>
  <si>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</si>
  <si>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</si>
  <si>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</si>
  <si>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</si>
  <si>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</si>
  <si>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</si>
  <si>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</si>
  <si>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</si>
  <si>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</si>
  <si>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</si>
  <si>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</si>
  <si>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</si>
  <si>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</si>
  <si>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</si>
  <si>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</si>
  <si>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</si>
  <si>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</si>
  <si>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</si>
  <si>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</si>
  <si>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</si>
  <si>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</si>
  <si>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</si>
  <si>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</si>
  <si>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</si>
  <si>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</si>
  <si>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</si>
  <si>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</si>
  <si>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</si>
  <si>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</si>
  <si>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</si>
  <si>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</si>
  <si>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</si>
  <si>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</si>
  <si>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</si>
  <si>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</si>
  <si>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</si>
  <si>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</si>
  <si>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</si>
  <si>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</si>
  <si>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</si>
  <si>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</si>
  <si>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</si>
  <si>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</si>
  <si>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</si>
  <si>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</si>
  <si>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</si>
  <si>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</si>
  <si>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</si>
  <si>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</si>
  <si>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</si>
  <si>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</si>
  <si>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</si>
  <si>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</si>
  <si>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</si>
  <si>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</si>
  <si>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</si>
  <si>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</si>
  <si>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</si>
  <si>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</si>
  <si>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</si>
  <si>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</si>
  <si>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</si>
  <si>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</si>
  <si>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</si>
  <si>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</si>
  <si>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</si>
  <si>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</si>
  <si>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</si>
  <si>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</si>
  <si>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</si>
  <si>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</si>
  <si>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</si>
  <si>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</si>
  <si>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</si>
  <si>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</si>
  <si>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</si>
  <si>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</si>
  <si>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</si>
  <si>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</si>
  <si>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</si>
  <si>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</si>
  <si>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</si>
  <si>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</si>
  <si>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</si>
  <si>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</si>
  <si>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</si>
  <si>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</si>
  <si>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</si>
  <si>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</si>
  <si>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</si>
  <si>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</si>
  <si>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</si>
  <si>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</si>
  <si>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</si>
  <si>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</si>
  <si>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</si>
  <si>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</si>
  <si>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</si>
  <si>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</si>
  <si>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</si>
  <si>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</si>
  <si>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</si>
  <si>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</si>
  <si>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</si>
  <si>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</si>
  <si>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</si>
  <si>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</si>
  <si>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</si>
  <si>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</si>
  <si>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</si>
  <si>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</si>
  <si>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</si>
  <si>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</si>
  <si>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</si>
  <si>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</si>
  <si>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</si>
  <si>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</si>
  <si>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</si>
  <si>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</si>
  <si>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</si>
  <si>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</si>
  <si>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</si>
  <si>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</si>
  <si>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</si>
  <si>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</si>
  <si>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</si>
  <si>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</si>
  <si>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</si>
  <si>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</si>
  <si>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</si>
  <si>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</si>
  <si>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</si>
  <si>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</si>
  <si>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</si>
  <si>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</si>
  <si>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</si>
  <si>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</si>
  <si>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</si>
  <si>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</si>
  <si>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</si>
  <si>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</si>
  <si>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</si>
  <si>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</si>
  <si>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</si>
  <si>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</si>
  <si>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</si>
  <si>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</si>
  <si>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</si>
  <si>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</si>
  <si>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</si>
  <si>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</si>
  <si>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</si>
  <si>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</si>
  <si>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</si>
  <si>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</si>
  <si>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</si>
  <si>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</si>
  <si>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</si>
  <si>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</si>
  <si>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</si>
  <si>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</si>
  <si>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</si>
  <si>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</si>
  <si>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</si>
  <si>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</si>
  <si>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</si>
  <si>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</si>
  <si>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</si>
  <si>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</si>
  <si>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</si>
  <si>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</si>
  <si>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</si>
  <si>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</si>
  <si>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</si>
  <si>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</si>
  <si>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</si>
  <si>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</si>
  <si>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</si>
  <si>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</si>
  <si>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</si>
  <si>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</si>
  <si>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</si>
  <si>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</si>
  <si>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</si>
  <si>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</si>
  <si>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</si>
  <si>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</si>
  <si>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</si>
  <si>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</si>
  <si>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</si>
  <si>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</si>
  <si>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</si>
  <si>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</si>
  <si>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</si>
  <si>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</si>
  <si>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</si>
  <si>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</si>
  <si>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</si>
  <si>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</si>
  <si>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</si>
  <si>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</si>
  <si>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</si>
  <si>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</si>
  <si>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</si>
  <si>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</si>
  <si>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</si>
  <si>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</si>
  <si>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</si>
  <si>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</si>
  <si>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</si>
  <si>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</si>
  <si>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</si>
  <si>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</si>
  <si>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</si>
  <si>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</si>
  <si>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</si>
  <si>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</si>
  <si>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</si>
  <si>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</si>
  <si>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</si>
  <si>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</si>
  <si>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</si>
  <si>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</si>
  <si>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</si>
  <si>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</si>
  <si>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</si>
  <si>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</si>
  <si>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</si>
  <si>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</si>
  <si>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</si>
  <si>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</si>
  <si>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</si>
  <si>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</si>
  <si>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</si>
  <si>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</si>
  <si>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</si>
  <si>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</si>
  <si>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</si>
  <si>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</si>
  <si>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</si>
  <si>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</si>
  <si>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</si>
  <si>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</si>
  <si>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</si>
  <si>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</si>
  <si>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</si>
  <si>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</si>
  <si>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</si>
  <si>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</si>
  <si>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</si>
  <si>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</si>
  <si>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</si>
  <si>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</si>
  <si>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</si>
  <si>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</si>
  <si>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</si>
  <si>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</si>
  <si>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</si>
  <si>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</si>
  <si>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</si>
  <si>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</si>
  <si>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</si>
  <si>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</si>
  <si>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</si>
  <si>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</si>
  <si>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</si>
  <si>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</si>
  <si>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</si>
  <si>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</si>
  <si>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</si>
  <si>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</si>
  <si>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</si>
  <si>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</si>
  <si>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</si>
  <si>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</si>
  <si>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</si>
  <si>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</si>
  <si>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</si>
  <si>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</si>
  <si>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</si>
  <si>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</si>
  <si>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</si>
  <si>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</si>
  <si>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</si>
  <si>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</si>
  <si>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</si>
  <si>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</si>
  <si>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</si>
  <si>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</si>
  <si>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</si>
  <si>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</si>
  <si>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</si>
  <si>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</si>
  <si>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</si>
  <si>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</si>
  <si>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</si>
  <si>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</si>
  <si>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</si>
  <si>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</si>
  <si>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</si>
  <si>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</si>
  <si>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</si>
  <si>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</si>
  <si>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</si>
  <si>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</si>
  <si>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</si>
  <si>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</si>
  <si>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</si>
  <si>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</si>
  <si>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</si>
  <si>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</si>
  <si>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</si>
  <si>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</si>
  <si>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</si>
  <si>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</si>
  <si>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</si>
  <si>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</si>
  <si>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</si>
  <si>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</si>
  <si>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</si>
  <si>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</si>
  <si>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</si>
  <si>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</si>
  <si>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</si>
  <si>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</si>
  <si>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</si>
  <si>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</si>
  <si>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</si>
  <si>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</si>
  <si>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</si>
  <si>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</si>
  <si>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</si>
  <si>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</si>
  <si>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</si>
  <si>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</si>
  <si>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</si>
  <si>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</si>
  <si>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</si>
  <si>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</si>
  <si>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</si>
  <si>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</si>
  <si>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</si>
  <si>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</si>
  <si>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</si>
  <si>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</si>
  <si>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</si>
  <si>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</si>
  <si>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</si>
  <si>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</si>
  <si>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</si>
  <si>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</si>
  <si>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</si>
  <si>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</si>
  <si>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</si>
  <si>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</si>
  <si>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</si>
  <si>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</si>
  <si>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</si>
  <si>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</si>
  <si>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</si>
  <si>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</si>
  <si>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</si>
  <si>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</si>
  <si>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</si>
  <si>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</si>
  <si>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</si>
  <si>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</si>
  <si>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</si>
  <si>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</si>
  <si>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</si>
  <si>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</si>
  <si>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</si>
  <si>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</si>
  <si>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</si>
  <si>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</si>
  <si>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</si>
  <si>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</si>
  <si>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</si>
  <si>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</si>
  <si>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</si>
  <si>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</si>
  <si>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</si>
  <si>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</si>
  <si>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</si>
  <si>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</si>
  <si>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</si>
  <si>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</si>
  <si>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</si>
  <si>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</si>
  <si>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</si>
  <si>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</si>
  <si>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</si>
  <si>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</si>
  <si>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</si>
  <si>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</si>
  <si>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</si>
  <si>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</si>
  <si>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</si>
  <si>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</si>
  <si>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</si>
  <si>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</si>
  <si>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</si>
  <si>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</si>
  <si>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</si>
  <si>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</si>
  <si>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</si>
  <si>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</si>
  <si>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</si>
  <si>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</si>
  <si>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</si>
  <si>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</si>
  <si>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</si>
  <si>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</si>
  <si>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</si>
  <si>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</si>
  <si>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</si>
  <si>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</si>
  <si>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</si>
  <si>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</si>
  <si>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</si>
  <si>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</si>
  <si>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</si>
  <si>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</si>
  <si>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</si>
  <si>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</si>
  <si>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</si>
  <si>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</si>
  <si>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</si>
  <si>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</si>
  <si>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</si>
  <si>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</si>
  <si>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</si>
  <si>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</si>
  <si>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</si>
  <si>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</si>
  <si>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</si>
  <si>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</si>
  <si>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</si>
  <si>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</si>
  <si>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</si>
  <si>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</si>
  <si>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</si>
  <si>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</si>
  <si>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</si>
  <si>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</si>
  <si>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</si>
  <si>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</si>
  <si>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</si>
  <si>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</si>
  <si>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</si>
  <si>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</si>
  <si>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</si>
  <si>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</si>
  <si>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</si>
  <si>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</si>
  <si>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</si>
  <si>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</si>
  <si>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</si>
  <si>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</si>
  <si>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</si>
  <si>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</si>
  <si>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</si>
  <si>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</si>
  <si>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</si>
  <si>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</si>
  <si>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</si>
  <si>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</si>
  <si>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</si>
  <si>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</si>
  <si>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</si>
  <si>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</si>
  <si>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</si>
  <si>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</si>
  <si>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</si>
  <si>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</si>
  <si>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</si>
  <si>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</si>
  <si>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</si>
  <si>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</si>
  <si>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</si>
  <si>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</si>
  <si>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</si>
  <si>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</si>
  <si>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</si>
  <si>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</si>
  <si>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</si>
  <si>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</si>
  <si>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</si>
  <si>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</si>
  <si>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</si>
  <si>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</si>
  <si>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</si>
  <si>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</si>
  <si>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</si>
  <si>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</si>
  <si>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</si>
  <si>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</si>
  <si>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</si>
  <si>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</si>
  <si>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</si>
  <si>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</si>
  <si>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</si>
  <si>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</si>
  <si>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</si>
  <si>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</si>
  <si>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</si>
  <si>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</si>
  <si>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</si>
  <si>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</si>
  <si>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</si>
  <si>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</si>
  <si>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</si>
  <si>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</si>
  <si>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</si>
  <si>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</si>
  <si>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</si>
  <si>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</si>
  <si>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</si>
  <si>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</si>
  <si>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</si>
  <si>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</si>
  <si>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</si>
  <si>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</si>
  <si>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</si>
  <si>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</si>
  <si>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</si>
  <si>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</si>
  <si>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</si>
  <si>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</si>
  <si>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</si>
  <si>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</si>
  <si>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</si>
  <si>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</si>
  <si>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</si>
  <si>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</si>
  <si>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</si>
  <si>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</si>
  <si>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</si>
  <si>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</si>
  <si>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</si>
  <si>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</si>
  <si>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</si>
  <si>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</si>
  <si>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</si>
  <si>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</si>
  <si>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</si>
  <si>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</si>
  <si>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</si>
  <si>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</si>
  <si>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</si>
  <si>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</si>
  <si>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</si>
  <si>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</si>
  <si>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</si>
  <si>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</si>
  <si>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</si>
  <si>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</si>
  <si>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</si>
  <si>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</si>
  <si>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</si>
  <si>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</si>
  <si>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</si>
  <si>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</si>
  <si>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</si>
  <si>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</si>
  <si>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</si>
  <si>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</si>
  <si>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</si>
  <si>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</si>
  <si>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</si>
  <si>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</si>
  <si>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</si>
  <si>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</si>
  <si>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</si>
  <si>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</si>
  <si>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</si>
  <si>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</si>
  <si>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</si>
  <si>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</si>
  <si>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</si>
  <si>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</si>
  <si>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</si>
  <si>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</si>
  <si>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</si>
  <si>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</si>
  <si>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</si>
  <si>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</si>
  <si>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</si>
  <si>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</si>
  <si>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</si>
  <si>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</si>
  <si>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</si>
  <si>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</si>
  <si>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</si>
  <si>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</si>
  <si>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</si>
  <si>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</si>
  <si>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</si>
  <si>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</si>
  <si>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</si>
  <si>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</si>
  <si>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</si>
  <si>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</si>
  <si>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</si>
  <si>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</si>
  <si>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</si>
  <si>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</si>
  <si>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</si>
  <si>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</si>
  <si>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</si>
  <si>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</si>
  <si>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</si>
  <si>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</si>
  <si>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</si>
  <si>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</si>
  <si>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</si>
  <si>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</si>
  <si>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</si>
  <si>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</si>
  <si>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</si>
  <si>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</si>
  <si>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</si>
  <si>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</si>
  <si>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</si>
  <si>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</si>
  <si>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</si>
  <si>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</si>
  <si>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</si>
  <si>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</si>
  <si>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</si>
  <si>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</si>
  <si>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</si>
  <si>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</si>
  <si>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</si>
  <si>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</si>
  <si>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</si>
  <si>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</si>
  <si>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</si>
  <si>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</si>
  <si>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</si>
  <si>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</si>
  <si>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</si>
  <si>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</si>
  <si>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</si>
  <si>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</si>
  <si>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</si>
  <si>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</si>
  <si>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</si>
  <si>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</si>
  <si>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</si>
  <si>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</si>
  <si>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</si>
  <si>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</si>
  <si>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</si>
  <si>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</si>
  <si>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</si>
  <si>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</si>
  <si>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</si>
  <si>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</si>
  <si>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</si>
  <si>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</si>
  <si>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</si>
  <si>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</si>
  <si>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</si>
  <si>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</si>
  <si>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</si>
  <si>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</si>
  <si>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</si>
  <si>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</si>
  <si>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</si>
  <si>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</si>
  <si>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</si>
  <si>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</si>
  <si>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</si>
  <si>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</si>
  <si>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</si>
  <si>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</si>
  <si>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</si>
  <si>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</si>
  <si>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</si>
  <si>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</si>
  <si>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</si>
  <si>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</si>
  <si>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</si>
  <si>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</si>
  <si>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</si>
  <si>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</si>
  <si>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</si>
  <si>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</si>
  <si>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</si>
  <si>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</si>
  <si>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</si>
  <si>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</si>
  <si>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</si>
  <si>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</si>
  <si>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</si>
  <si>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</si>
  <si>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</si>
  <si>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</si>
  <si>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</si>
  <si>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</si>
  <si>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</si>
  <si>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</si>
  <si>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</si>
  <si>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</si>
  <si>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</si>
  <si>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</si>
  <si>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</si>
  <si>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</si>
  <si>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</si>
  <si>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</si>
  <si>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</si>
  <si>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</si>
  <si>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</si>
  <si>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</si>
  <si>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</si>
  <si>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</si>
  <si>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</si>
  <si>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</si>
  <si>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</si>
  <si>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</si>
  <si>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</si>
  <si>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</si>
  <si>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</si>
  <si>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</si>
  <si>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</si>
  <si>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</si>
  <si>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</si>
  <si>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</si>
  <si>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</si>
  <si>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</si>
  <si>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</si>
  <si>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</si>
  <si>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</si>
  <si>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</si>
  <si>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</si>
  <si>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</si>
  <si>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</si>
  <si>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</si>
  <si>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</si>
  <si>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</si>
  <si>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</si>
  <si>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</si>
  <si>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</si>
  <si>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</si>
  <si>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</si>
  <si>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</si>
  <si>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</si>
  <si>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</si>
  <si>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</si>
  <si>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</si>
  <si>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</si>
  <si>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</si>
  <si>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</si>
  <si>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</si>
  <si>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</si>
  <si>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</si>
  <si>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</si>
  <si>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</si>
  <si>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</si>
  <si>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</si>
  <si>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</si>
  <si>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</si>
  <si>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</si>
  <si>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</si>
  <si>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</si>
  <si>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</si>
  <si>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</si>
  <si>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</si>
  <si>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</si>
  <si>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</si>
  <si>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</si>
  <si>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</si>
  <si>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</si>
  <si>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</si>
  <si>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</si>
  <si>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</si>
  <si>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</si>
  <si>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</si>
  <si>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</si>
  <si>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</si>
  <si>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</si>
  <si>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</si>
  <si>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</si>
  <si>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</si>
  <si>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</si>
  <si>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</si>
  <si>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</si>
  <si>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</si>
  <si>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</si>
  <si>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</si>
  <si>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</si>
  <si>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</si>
  <si>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</si>
  <si>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</si>
  <si>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</si>
  <si>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</si>
  <si>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</si>
  <si>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</si>
  <si>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</si>
  <si>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</si>
  <si>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</si>
  <si>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</si>
  <si>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</si>
  <si>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</si>
  <si>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</si>
  <si>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</si>
  <si>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</si>
  <si>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</si>
  <si>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</si>
  <si>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</si>
  <si>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</si>
  <si>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</si>
  <si>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</si>
  <si>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</si>
  <si>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</si>
  <si>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</si>
  <si>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</si>
  <si>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</si>
  <si>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</si>
  <si>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</si>
  <si>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</si>
  <si>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</si>
  <si>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</si>
  <si>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</si>
  <si>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</si>
  <si>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</si>
  <si>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</si>
  <si>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</si>
  <si>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</si>
  <si>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</si>
  <si>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</si>
  <si>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</si>
  <si>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</si>
  <si>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</si>
  <si>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</si>
  <si>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</si>
  <si>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</si>
  <si>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</si>
  <si>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</si>
  <si>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</si>
  <si>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</si>
  <si>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</si>
  <si>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</si>
  <si>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</si>
  <si>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</si>
  <si>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</si>
  <si>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</si>
  <si>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</si>
  <si>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</si>
  <si>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</si>
  <si>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</si>
  <si>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</si>
  <si>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</si>
  <si>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</si>
  <si>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</si>
  <si>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</si>
  <si>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</si>
  <si>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</si>
  <si>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</si>
  <si>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</si>
  <si>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</si>
  <si>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</si>
  <si>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</si>
  <si>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</si>
  <si>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</si>
  <si>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</si>
  <si>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</si>
  <si>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</si>
  <si>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</si>
  <si>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</si>
  <si>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</si>
  <si>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</si>
  <si>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</si>
  <si>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</si>
  <si>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</si>
  <si>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</si>
  <si>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</si>
  <si>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</si>
  <si>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</si>
  <si>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</si>
  <si>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</si>
  <si>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</si>
  <si>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</si>
  <si>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</si>
  <si>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</si>
  <si>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</si>
  <si>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</si>
  <si>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</si>
  <si>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</si>
  <si>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</si>
  <si>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</si>
  <si>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</si>
  <si>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</si>
  <si>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</si>
  <si>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</si>
  <si>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</si>
  <si>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</si>
  <si>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</si>
  <si>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</si>
  <si>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</si>
  <si>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</si>
  <si>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</si>
  <si>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</si>
  <si>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</si>
  <si>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</si>
  <si>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</si>
  <si>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</si>
  <si>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</si>
  <si>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</si>
  <si>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</si>
  <si>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</si>
  <si>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</si>
  <si>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</si>
  <si>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</si>
  <si>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</si>
  <si>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</si>
  <si>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</si>
  <si>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</si>
  <si>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</si>
  <si>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</si>
  <si>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</si>
  <si>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</si>
  <si>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</si>
  <si>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</si>
  <si>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</si>
  <si>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</si>
  <si>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</si>
  <si>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</si>
  <si>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</si>
  <si>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</si>
  <si>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</si>
  <si>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</si>
  <si>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</si>
  <si>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</si>
  <si>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</si>
  <si>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</si>
  <si>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</si>
  <si>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</si>
  <si>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</si>
  <si>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</si>
  <si>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</si>
  <si>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</si>
  <si>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</si>
  <si>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</si>
  <si>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</si>
  <si>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</si>
  <si>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</si>
  <si>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</si>
  <si>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</si>
  <si>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</si>
  <si>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</si>
  <si>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</si>
  <si>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</si>
  <si>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</si>
  <si>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</si>
  <si>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</si>
  <si>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</si>
  <si>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</si>
  <si>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</si>
  <si>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</si>
  <si>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</si>
  <si>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</si>
  <si>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</si>
  <si>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</si>
  <si>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</si>
  <si>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</si>
  <si>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</si>
  <si>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</si>
  <si>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</si>
  <si>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</si>
  <si>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</si>
  <si>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</si>
  <si>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</si>
  <si>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</si>
  <si>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</si>
  <si>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</si>
  <si>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</si>
  <si>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</si>
  <si>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</si>
  <si>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</si>
  <si>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</si>
  <si>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</si>
  <si>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</si>
  <si>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</si>
  <si>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</si>
  <si>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</si>
  <si>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</si>
  <si>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</si>
  <si>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</si>
  <si>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</si>
  <si>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</si>
  <si>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</si>
  <si>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</si>
  <si>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</si>
  <si>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</si>
  <si>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</si>
  <si>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</si>
  <si>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</si>
  <si>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</si>
  <si>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</si>
  <si>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</si>
  <si>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</si>
  <si>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</si>
  <si>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</si>
  <si>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</si>
  <si>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</si>
  <si>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</si>
  <si>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</si>
  <si>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</si>
  <si>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</si>
  <si>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</si>
  <si>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</si>
  <si>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</si>
  <si>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</si>
  <si>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</si>
  <si>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</si>
  <si>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</si>
  <si>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</si>
  <si>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</si>
  <si>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</si>
  <si>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</si>
  <si>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</si>
  <si>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</si>
  <si>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</si>
  <si>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</si>
  <si>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</si>
  <si>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</si>
  <si>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</si>
  <si>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</si>
  <si>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</si>
  <si>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</si>
  <si>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</si>
  <si>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</si>
  <si>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</si>
  <si>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</si>
  <si>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</si>
  <si>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</si>
  <si>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</si>
  <si>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</si>
  <si>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</si>
  <si>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</si>
  <si>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</si>
  <si>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</si>
  <si>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</si>
  <si>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</si>
  <si>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</si>
  <si>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</si>
  <si>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</si>
  <si>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</si>
  <si>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</si>
  <si>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</si>
  <si>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</si>
  <si>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</si>
  <si>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</si>
  <si>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</si>
  <si>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</si>
  <si>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</si>
  <si>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</si>
  <si>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</si>
  <si>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</si>
  <si>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</si>
  <si>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</si>
  <si>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</si>
  <si>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</si>
  <si>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</si>
  <si>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</si>
  <si>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</si>
  <si>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</si>
  <si>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</si>
  <si>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</si>
  <si>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</si>
  <si>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</si>
  <si>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</si>
  <si>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</si>
  <si>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</si>
  <si>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</si>
  <si>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</si>
  <si>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</si>
  <si>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</si>
  <si>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</si>
  <si>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</si>
  <si>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</si>
  <si>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</si>
  <si>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</si>
  <si>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</si>
  <si>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</si>
  <si>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</si>
  <si>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</si>
  <si>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</si>
  <si>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</si>
  <si>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</si>
  <si>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</si>
  <si>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</si>
  <si>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</si>
  <si>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</si>
  <si>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</si>
  <si>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</si>
  <si>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</si>
  <si>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</si>
  <si>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</si>
  <si>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</si>
  <si>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</si>
  <si>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</si>
  <si>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</si>
  <si>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</si>
  <si>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</si>
  <si>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</si>
  <si>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</si>
  <si>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</si>
  <si>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</si>
  <si>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</si>
  <si>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</si>
  <si>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</si>
  <si>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</si>
  <si>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</si>
  <si>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</si>
  <si>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</si>
  <si>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</si>
  <si>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</si>
  <si>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</si>
  <si>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</si>
  <si>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</si>
  <si>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</si>
  <si>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</si>
  <si>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</si>
  <si>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</si>
  <si>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</si>
  <si>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</si>
  <si>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</si>
  <si>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</si>
  <si>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</si>
  <si>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</si>
  <si>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</si>
  <si>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</si>
  <si>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</si>
  <si>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</si>
  <si>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</si>
  <si>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</si>
  <si>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</si>
  <si>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</si>
  <si>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</si>
  <si>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</si>
  <si>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</si>
  <si>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</si>
  <si>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</si>
  <si>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</si>
  <si>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</si>
  <si>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</si>
  <si>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</si>
  <si>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</si>
  <si>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</si>
  <si>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</si>
  <si>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</si>
  <si>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</si>
  <si>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</si>
  <si>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</si>
  <si>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</si>
  <si>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</si>
  <si>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</si>
  <si>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</si>
  <si>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</si>
  <si>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</si>
  <si>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</si>
  <si>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</si>
  <si>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</si>
  <si>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</si>
  <si>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</si>
  <si>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</si>
  <si>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</si>
  <si>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</si>
  <si>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</si>
  <si>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</si>
  <si>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</si>
  <si>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</si>
  <si>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</si>
  <si>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</si>
  <si>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</si>
  <si>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</si>
  <si>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</si>
  <si>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</si>
  <si>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</si>
  <si>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</si>
  <si>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</si>
  <si>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</si>
  <si>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</si>
  <si>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</si>
  <si>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</si>
  <si>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</si>
  <si>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</si>
  <si>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</si>
  <si>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</si>
  <si>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</si>
  <si>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</si>
  <si>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</si>
  <si>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</si>
  <si>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</si>
  <si>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</si>
  <si>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</si>
  <si>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</si>
  <si>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</si>
  <si>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</si>
  <si>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</si>
  <si>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</si>
  <si>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</si>
  <si>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</si>
  <si>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</si>
  <si>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</si>
  <si>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</si>
  <si>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</si>
  <si>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</si>
  <si>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</si>
  <si>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</si>
  <si>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</si>
  <si>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</si>
  <si>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</si>
  <si>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</si>
  <si>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</si>
  <si>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</si>
  <si>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</si>
  <si>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</si>
  <si>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</si>
  <si>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</si>
  <si>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</si>
  <si>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</si>
  <si>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</si>
  <si>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</si>
  <si>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</si>
  <si>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</si>
  <si>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</si>
  <si>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</si>
  <si>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</si>
  <si>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</si>
  <si>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</si>
  <si>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</si>
  <si>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</si>
  <si>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</si>
  <si>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</si>
  <si>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</si>
  <si>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</si>
  <si>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</si>
  <si>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</si>
  <si>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</si>
  <si>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</si>
  <si>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</si>
  <si>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</si>
  <si>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</si>
  <si>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</si>
  <si>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</si>
  <si>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</si>
  <si>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</si>
  <si>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</si>
  <si>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</si>
  <si>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</si>
  <si>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</si>
  <si>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</si>
  <si>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</si>
  <si>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</si>
  <si>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</si>
  <si>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</si>
  <si>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</si>
  <si>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</si>
  <si>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</si>
  <si>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</si>
  <si>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</si>
  <si>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</si>
  <si>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</si>
  <si>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</si>
  <si>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</si>
  <si>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</si>
  <si>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</si>
  <si>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</si>
  <si>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</si>
  <si>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</si>
  <si>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</si>
  <si>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</si>
  <si>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</si>
  <si>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</si>
  <si>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</si>
  <si>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</si>
  <si>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</si>
  <si>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</si>
  <si>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</si>
  <si>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</si>
  <si>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</si>
  <si>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</si>
  <si>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</si>
  <si>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</si>
  <si>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</si>
  <si>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</si>
  <si>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</si>
  <si>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</si>
  <si>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</si>
  <si>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</si>
  <si>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</si>
  <si>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</si>
  <si>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</si>
  <si>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</si>
  <si>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</si>
  <si>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</si>
  <si>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</si>
  <si>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</si>
  <si>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</si>
  <si>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</si>
  <si>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</si>
  <si>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</si>
  <si>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</si>
  <si>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</si>
  <si>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</si>
  <si>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</si>
  <si>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</si>
  <si>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</si>
  <si>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</si>
  <si>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</si>
  <si>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</si>
  <si>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</si>
  <si>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</si>
  <si>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</si>
  <si>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</si>
  <si>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</si>
  <si>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</si>
  <si>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</si>
  <si>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</si>
  <si>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</si>
  <si>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</si>
  <si>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</si>
  <si>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</si>
  <si>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</si>
  <si>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</si>
  <si>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</si>
  <si>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</si>
  <si>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</si>
  <si>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</si>
  <si>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</si>
  <si>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</si>
  <si>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</si>
  <si>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</si>
  <si>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</si>
  <si>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</si>
  <si>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</si>
  <si>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</si>
  <si>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</si>
  <si>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</si>
  <si>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</si>
  <si>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</si>
  <si>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</si>
  <si>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</si>
  <si>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</si>
  <si>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</si>
  <si>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</si>
  <si>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</si>
  <si>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</si>
  <si>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</si>
  <si>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</si>
  <si>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</si>
  <si>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</si>
  <si>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</si>
  <si>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</si>
  <si>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</si>
  <si>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</si>
  <si>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</si>
  <si>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</si>
  <si>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</si>
  <si>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</si>
  <si>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</si>
  <si>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</si>
  <si>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</si>
  <si>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</si>
  <si>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</si>
  <si>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</si>
  <si>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</si>
  <si>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</si>
  <si>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</si>
  <si>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</si>
  <si>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</si>
  <si>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</si>
  <si>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</si>
  <si>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</si>
  <si>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</si>
  <si>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</si>
  <si>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</si>
  <si>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</si>
  <si>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</si>
  <si>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</si>
  <si>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</si>
  <si>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</si>
  <si>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</si>
  <si>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</si>
  <si>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</si>
  <si>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</si>
  <si>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</si>
  <si>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</si>
  <si>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</si>
  <si>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</si>
  <si>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</si>
  <si>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</si>
  <si>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</si>
  <si>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</si>
  <si>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</si>
  <si>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</si>
  <si>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</si>
  <si>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</si>
  <si>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</si>
  <si>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</si>
  <si>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</si>
  <si>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</si>
  <si>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</si>
  <si>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</si>
  <si>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</si>
  <si>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</si>
  <si>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</si>
  <si>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</si>
  <si>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</si>
  <si>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</si>
  <si>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</si>
  <si>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</si>
  <si>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</si>
  <si>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</si>
  <si>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</si>
  <si>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</si>
  <si>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</si>
  <si>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</si>
  <si>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</si>
  <si>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</si>
  <si>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</si>
  <si>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</si>
  <si>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</si>
  <si>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</si>
  <si>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</si>
  <si>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</si>
  <si>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</si>
  <si>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</si>
  <si>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</si>
  <si>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</si>
  <si>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</si>
  <si>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</si>
  <si>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</si>
  <si>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</si>
  <si>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</si>
  <si>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</si>
  <si>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</si>
  <si>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</si>
  <si>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</si>
  <si>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</si>
  <si>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</si>
  <si>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</si>
  <si>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</si>
  <si>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</si>
  <si>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</si>
  <si>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</si>
  <si>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</si>
  <si>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</si>
  <si>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</si>
  <si>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</si>
  <si>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</si>
  <si>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</si>
  <si>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</si>
  <si>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</si>
  <si>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</si>
  <si>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</si>
  <si>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</si>
  <si>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</si>
  <si>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</si>
  <si>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</si>
  <si>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</si>
  <si>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</si>
  <si>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</si>
  <si>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</si>
  <si>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</si>
  <si>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</si>
  <si>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</si>
  <si>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</si>
  <si>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</si>
  <si>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</si>
  <si>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</si>
  <si>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</si>
  <si>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</si>
  <si>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</si>
  <si>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</si>
  <si>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</si>
  <si>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</si>
  <si>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</si>
  <si>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</si>
  <si>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</si>
  <si>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</si>
  <si>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</si>
  <si>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</si>
  <si>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</si>
  <si>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</si>
  <si>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</si>
  <si>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</si>
  <si>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</si>
  <si>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</si>
  <si>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</si>
  <si>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</si>
  <si>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</si>
  <si>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</si>
  <si>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</si>
  <si>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</si>
  <si>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</si>
  <si>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</si>
  <si>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</si>
  <si>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</si>
  <si>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</si>
  <si>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</si>
  <si>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</si>
  <si>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</si>
  <si>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</si>
  <si>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</si>
  <si>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</si>
  <si>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</si>
  <si>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</si>
  <si>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</si>
  <si>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</si>
  <si>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</si>
  <si>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</si>
  <si>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</si>
  <si>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</si>
  <si>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</si>
  <si>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</si>
  <si>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</si>
  <si>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</si>
  <si>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</si>
  <si>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</si>
  <si>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</si>
  <si>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</si>
  <si>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</si>
  <si>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</si>
  <si>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</si>
  <si>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</si>
  <si>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</si>
  <si>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</si>
  <si>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</si>
  <si>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</si>
  <si>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</si>
  <si>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</si>
  <si>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</si>
  <si>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</si>
  <si>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</si>
  <si>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</si>
  <si>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</si>
  <si>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</si>
  <si>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</si>
  <si>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</si>
  <si>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</si>
  <si>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</si>
  <si>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</si>
  <si>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</si>
  <si>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</si>
  <si>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</si>
  <si>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</si>
  <si>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</si>
  <si>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</si>
  <si>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</si>
  <si>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</si>
  <si>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</si>
  <si>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</si>
  <si>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</si>
  <si>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</si>
  <si>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</si>
  <si>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</si>
  <si>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</si>
  <si>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</si>
  <si>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</si>
  <si>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</si>
  <si>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</si>
  <si>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</si>
  <si>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</si>
  <si>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</si>
  <si>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</si>
  <si>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</si>
  <si>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</si>
  <si>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</si>
  <si>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</si>
  <si>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</si>
  <si>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</si>
  <si>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</si>
  <si>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</si>
  <si>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</si>
  <si>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</si>
  <si>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</si>
  <si>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</si>
  <si>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</si>
  <si>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</si>
  <si>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</si>
  <si>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</si>
  <si>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</si>
  <si>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</si>
  <si>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</si>
  <si>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</si>
  <si>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</si>
  <si>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</si>
  <si>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</si>
  <si>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</si>
  <si>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</si>
  <si>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</si>
  <si>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</si>
  <si>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</si>
  <si>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</si>
  <si>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</si>
  <si>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</si>
  <si>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</si>
  <si>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</si>
  <si>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</si>
  <si>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</si>
  <si>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</si>
  <si>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</si>
  <si>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</si>
  <si>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</si>
  <si>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</si>
  <si>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</si>
  <si>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</si>
  <si>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</si>
  <si>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</si>
  <si>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</si>
  <si>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</si>
  <si>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</si>
  <si>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</si>
  <si>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</si>
  <si>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</si>
  <si>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</si>
  <si>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</si>
  <si>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</si>
  <si>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</si>
  <si>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</si>
  <si>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</si>
  <si>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</si>
  <si>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</si>
  <si>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</si>
  <si>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</si>
  <si>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</si>
  <si>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</si>
  <si>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</si>
  <si>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</si>
  <si>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</si>
  <si>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</si>
  <si>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</si>
  <si>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</si>
  <si>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</si>
  <si>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</si>
  <si>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</si>
  <si>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</si>
  <si>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</si>
  <si>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</si>
  <si>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</si>
  <si>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</si>
  <si>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</si>
  <si>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</si>
  <si>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</si>
  <si>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</si>
  <si>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</si>
  <si>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</si>
  <si>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</si>
  <si>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</si>
  <si>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</si>
  <si>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</si>
  <si>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</si>
  <si>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</si>
  <si>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</si>
  <si>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</si>
  <si>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</si>
  <si>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</si>
  <si>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</si>
  <si>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</si>
  <si>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</si>
  <si>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</si>
  <si>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</si>
  <si>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</si>
  <si>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</si>
  <si>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</si>
  <si>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</si>
  <si>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</si>
  <si>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</si>
  <si>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</si>
  <si>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</si>
  <si>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</si>
  <si>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</si>
  <si>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</si>
  <si>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</si>
  <si>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</si>
  <si>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</si>
  <si>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</si>
  <si>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</si>
  <si>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</si>
  <si>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</si>
  <si>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</si>
  <si>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</si>
  <si>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</si>
  <si>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</si>
  <si>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</si>
  <si>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</si>
  <si>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</si>
  <si>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</si>
  <si>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</si>
  <si>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</si>
  <si>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</si>
  <si>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</si>
  <si>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</si>
  <si>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</si>
  <si>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</si>
  <si>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</si>
  <si>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</si>
  <si>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</si>
  <si>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</si>
  <si>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</si>
  <si>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</si>
  <si>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</si>
  <si>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</si>
  <si>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</si>
  <si>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</si>
  <si>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</si>
  <si>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</si>
  <si>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</si>
  <si>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</si>
  <si>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</si>
  <si>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</si>
  <si>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</si>
  <si>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</si>
  <si>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</si>
  <si>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</si>
  <si>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</si>
  <si>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</si>
  <si>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</si>
  <si>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</si>
  <si>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</si>
  <si>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</si>
  <si>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</si>
  <si>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</si>
  <si>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</si>
  <si>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</si>
  <si>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</si>
  <si>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</si>
  <si>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</si>
  <si>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</si>
  <si>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</si>
  <si>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</si>
  <si>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</si>
  <si>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</si>
  <si>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</si>
  <si>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</si>
  <si>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</si>
  <si>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</si>
  <si>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</si>
  <si>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</si>
  <si>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</si>
  <si>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</si>
  <si>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</si>
  <si>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</si>
  <si>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</si>
  <si>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</si>
  <si>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</si>
  <si>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</si>
  <si>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</si>
  <si>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</si>
  <si>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</si>
  <si>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</si>
  <si>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</si>
  <si>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</si>
  <si>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</si>
  <si>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</si>
  <si>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</si>
  <si>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</si>
  <si>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</si>
  <si>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</si>
  <si>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</si>
  <si>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</si>
  <si>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</si>
  <si>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</si>
  <si>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</si>
  <si>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</si>
  <si>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</si>
  <si>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</si>
  <si>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</si>
  <si>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</si>
  <si>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</si>
  <si>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</si>
  <si>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</si>
  <si>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</si>
  <si>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</si>
  <si>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</si>
  <si>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</si>
  <si>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</si>
  <si>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</si>
  <si>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</si>
  <si>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</si>
  <si>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</si>
  <si>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</si>
  <si>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</si>
  <si>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</si>
  <si>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</si>
  <si>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</si>
  <si>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</si>
  <si>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</si>
  <si>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</si>
  <si>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</si>
  <si>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</si>
  <si>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</si>
  <si>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</si>
  <si>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</si>
  <si>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</si>
  <si>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</si>
  <si>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</si>
  <si>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</si>
  <si>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</si>
  <si>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</si>
  <si>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</si>
  <si>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</si>
  <si>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</si>
  <si>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</si>
  <si>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</si>
  <si>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</si>
  <si>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</si>
  <si>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</si>
  <si>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</si>
  <si>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</si>
  <si>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</si>
  <si>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</si>
  <si>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</si>
  <si>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</si>
  <si>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</si>
  <si>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</si>
  <si>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</si>
  <si>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</si>
  <si>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</si>
  <si>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</si>
  <si>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</si>
  <si>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</si>
  <si>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</si>
  <si>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</si>
  <si>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</si>
  <si>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</si>
  <si>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</si>
  <si>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</si>
  <si>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</si>
  <si>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</si>
  <si>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</si>
  <si>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</si>
  <si>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</si>
  <si>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</si>
  <si>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</si>
  <si>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</si>
  <si>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</si>
  <si>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</si>
  <si>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</si>
  <si>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</si>
  <si>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</si>
  <si>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</si>
  <si>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</si>
  <si>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</si>
  <si>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</si>
  <si>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</si>
  <si>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</si>
  <si>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</si>
  <si>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</si>
  <si>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</si>
  <si>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</si>
  <si>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</si>
  <si>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</si>
  <si>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</si>
  <si>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</si>
  <si>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</si>
  <si>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</si>
  <si>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</si>
  <si>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</si>
  <si>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</si>
  <si>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</si>
  <si>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</si>
  <si>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</si>
  <si>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</si>
  <si>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</si>
  <si>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</si>
  <si>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</si>
  <si>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</si>
  <si>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</si>
  <si>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</si>
  <si>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</si>
  <si>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</si>
  <si>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</si>
  <si>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</si>
  <si>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</si>
  <si>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</si>
  <si>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</si>
  <si>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</si>
  <si>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</si>
  <si>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</si>
  <si>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</si>
  <si>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</si>
  <si>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</si>
  <si>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</si>
  <si>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</si>
  <si>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</si>
  <si>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</si>
  <si>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</si>
  <si>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</si>
  <si>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</si>
  <si>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</si>
  <si>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</si>
  <si>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</si>
  <si>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</si>
  <si>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</si>
  <si>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</si>
  <si>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</si>
  <si>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</si>
  <si>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</si>
  <si>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</si>
  <si>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</si>
  <si>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</si>
  <si>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</si>
  <si>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</si>
  <si>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</si>
  <si>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</si>
  <si>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</si>
  <si>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</si>
  <si>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</si>
  <si>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</si>
  <si>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</si>
  <si>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</si>
  <si>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</si>
  <si>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</si>
  <si>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</si>
  <si>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</si>
  <si>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</si>
  <si>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</si>
  <si>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</si>
  <si>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</si>
  <si>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</si>
  <si>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</si>
  <si>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</si>
  <si>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</si>
  <si>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</si>
  <si>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</si>
  <si>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</si>
  <si>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</si>
  <si>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</si>
  <si>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</si>
  <si>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</si>
  <si>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</si>
  <si>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</si>
  <si>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</si>
  <si>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</si>
  <si>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</si>
  <si>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</si>
  <si>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</si>
  <si>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</si>
  <si>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</si>
  <si>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</si>
  <si>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</si>
  <si>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</si>
  <si>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</si>
  <si>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</si>
  <si>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</si>
  <si>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</si>
  <si>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</si>
  <si>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</si>
  <si>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</si>
  <si>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</si>
  <si>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</si>
  <si>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</si>
  <si>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</si>
  <si>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</si>
  <si>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</si>
  <si>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</si>
  <si>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</si>
  <si>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</si>
  <si>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</si>
  <si>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</si>
  <si>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</si>
  <si>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</si>
  <si>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</si>
  <si>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</si>
  <si>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</si>
  <si>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</si>
  <si>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</si>
  <si>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</si>
  <si>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</si>
  <si>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</si>
  <si>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</si>
  <si>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</si>
  <si>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</si>
  <si>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</si>
  <si>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</si>
  <si>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</si>
  <si>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</si>
  <si>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</si>
  <si>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</si>
  <si>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</si>
  <si>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</si>
  <si>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</si>
  <si>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</si>
  <si>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</si>
  <si>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</si>
  <si>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</si>
  <si>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</si>
  <si>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</si>
  <si>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</si>
  <si>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</si>
  <si>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</si>
  <si>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</si>
  <si>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</si>
  <si>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</si>
  <si>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</si>
  <si>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</si>
  <si>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</si>
  <si>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</si>
  <si>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</si>
  <si>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</si>
  <si>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</si>
  <si>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</si>
  <si>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</si>
  <si>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</si>
  <si>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</si>
  <si>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</si>
  <si>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</si>
  <si>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</si>
  <si>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</si>
  <si>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</si>
  <si>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</si>
  <si>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</si>
  <si>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</si>
  <si>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</si>
  <si>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</si>
  <si>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</si>
  <si>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</si>
  <si>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</si>
  <si>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</si>
  <si>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</si>
  <si>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</si>
  <si>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</si>
  <si>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</si>
  <si>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</si>
  <si>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</si>
  <si>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</si>
  <si>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</si>
  <si>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</si>
  <si>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</si>
  <si>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</si>
  <si>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</si>
  <si>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</si>
  <si>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</si>
  <si>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</si>
  <si>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</si>
  <si>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</si>
  <si>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</si>
  <si>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</si>
  <si>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</si>
  <si>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</si>
  <si>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</si>
  <si>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</si>
  <si>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</si>
  <si>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</si>
  <si>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</si>
  <si>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</si>
  <si>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</si>
  <si>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</si>
  <si>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</si>
  <si>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</si>
  <si>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</si>
  <si>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</si>
  <si>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</si>
  <si>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</si>
  <si>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</si>
  <si>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</si>
  <si>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</si>
  <si>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</si>
  <si>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</si>
  <si>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</si>
  <si>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</si>
  <si>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</si>
  <si>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</si>
  <si>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</si>
  <si>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</si>
  <si>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</si>
  <si>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</si>
  <si>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</si>
  <si>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</si>
  <si>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</si>
  <si>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</si>
  <si>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</si>
  <si>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</si>
  <si>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</si>
  <si>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</si>
  <si>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</si>
  <si>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</si>
  <si>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</si>
  <si>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</si>
  <si>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</si>
  <si>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</si>
  <si>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</si>
  <si>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</si>
  <si>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</si>
  <si>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</si>
  <si>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</si>
  <si>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</si>
  <si>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</si>
  <si>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</si>
  <si>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</si>
  <si>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</si>
  <si>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</si>
  <si>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</si>
  <si>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</si>
  <si>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</si>
  <si>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</si>
  <si>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</si>
  <si>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</si>
  <si>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</si>
  <si>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</si>
  <si>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</si>
  <si>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</si>
  <si>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</si>
  <si>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</si>
  <si>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</si>
  <si>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</si>
  <si>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</si>
  <si>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</si>
  <si>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</si>
  <si>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</si>
  <si>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</si>
  <si>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</si>
  <si>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</si>
  <si>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</si>
  <si>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</si>
  <si>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</si>
  <si>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</si>
  <si>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</si>
  <si>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</si>
  <si>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</si>
  <si>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</si>
  <si>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</si>
  <si>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</si>
  <si>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</si>
  <si>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</si>
  <si>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</si>
  <si>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</si>
  <si>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</si>
  <si>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</si>
  <si>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</si>
  <si>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</si>
  <si>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</si>
  <si>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</si>
  <si>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</si>
  <si>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</si>
  <si>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</si>
  <si>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</si>
  <si>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</si>
  <si>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</si>
  <si>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</si>
  <si>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</si>
  <si>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</si>
  <si>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</si>
  <si>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</si>
  <si>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</si>
  <si>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</si>
  <si>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</si>
  <si>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</si>
  <si>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</si>
  <si>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</si>
  <si>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</si>
  <si>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</si>
  <si>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</si>
  <si>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</si>
  <si>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</si>
  <si>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</si>
  <si>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</si>
  <si>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</si>
  <si>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</si>
  <si>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</si>
  <si>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</si>
  <si>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</si>
  <si>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</si>
  <si>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</si>
  <si>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</si>
  <si>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</si>
  <si>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</si>
  <si>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</si>
  <si>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</si>
  <si>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</si>
  <si>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</si>
  <si>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</si>
  <si>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</si>
  <si>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</si>
  <si>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</si>
  <si>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</si>
  <si>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</si>
  <si>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</si>
  <si>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</si>
  <si>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</si>
  <si>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</si>
  <si>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</si>
  <si>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</si>
  <si>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</si>
  <si>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</si>
  <si>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</si>
  <si>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</si>
  <si>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</si>
  <si>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</si>
  <si>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</si>
  <si>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</si>
  <si>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</si>
  <si>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</si>
  <si>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</si>
  <si>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</si>
  <si>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</si>
  <si>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</si>
  <si>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</si>
  <si>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</si>
  <si>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</si>
  <si>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</si>
  <si>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</si>
  <si>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</si>
  <si>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</si>
  <si>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</si>
  <si>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</si>
  <si>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</si>
  <si>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</si>
  <si>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</si>
  <si>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</si>
  <si>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</si>
  <si>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</si>
  <si>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</si>
  <si>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</si>
  <si>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</si>
  <si>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</si>
  <si>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</si>
  <si>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</si>
  <si>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</si>
  <si>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</si>
  <si>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</si>
  <si>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</si>
  <si>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</si>
  <si>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</si>
  <si>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</si>
  <si>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</si>
  <si>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</si>
  <si>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</si>
  <si>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</si>
  <si>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</si>
  <si>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</si>
  <si>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</si>
  <si>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</si>
  <si>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</si>
  <si>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</si>
  <si>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</si>
  <si>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</si>
  <si>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</si>
  <si>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</si>
  <si>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</si>
  <si>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</si>
  <si>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</si>
  <si>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</si>
  <si>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</si>
  <si>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</si>
  <si>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</si>
  <si>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</si>
  <si>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</si>
  <si>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</si>
  <si>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</si>
  <si>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</si>
  <si>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</si>
  <si>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</si>
  <si>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</si>
  <si>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</si>
  <si>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</si>
  <si>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</si>
  <si>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</si>
  <si>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</si>
  <si>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</si>
  <si>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</si>
  <si>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</si>
  <si>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</si>
  <si>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</si>
  <si>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</si>
  <si>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</si>
  <si>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</si>
  <si>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</si>
  <si>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</si>
  <si>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</si>
  <si>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</si>
  <si>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</si>
  <si>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</si>
  <si>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</si>
  <si>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</si>
  <si>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</si>
  <si>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</si>
  <si>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</si>
  <si>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</si>
  <si>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</si>
  <si>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</si>
  <si>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</si>
  <si>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</si>
  <si>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</si>
  <si>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</si>
  <si>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</si>
  <si>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</si>
  <si>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</si>
  <si>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</si>
  <si>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</si>
  <si>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</si>
  <si>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</si>
  <si>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</si>
  <si>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</si>
  <si>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</si>
  <si>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</si>
  <si>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</si>
  <si>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</si>
  <si>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</si>
  <si>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</si>
  <si>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</si>
  <si>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</si>
  <si>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</si>
  <si>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</si>
  <si>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</si>
  <si>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</si>
  <si>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</si>
  <si>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</si>
  <si>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</si>
  <si>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</si>
  <si>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</si>
  <si>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</si>
  <si>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</si>
  <si>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</si>
  <si>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</si>
  <si>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</si>
  <si>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</si>
  <si>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</si>
  <si>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</si>
  <si>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</si>
  <si>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</si>
  <si>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</si>
  <si>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</si>
  <si>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</si>
  <si>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</si>
  <si>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</si>
  <si>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</si>
  <si>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</si>
  <si>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</si>
  <si>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</si>
  <si>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</si>
  <si>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</si>
  <si>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</si>
  <si>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</si>
  <si>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</si>
  <si>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</si>
  <si>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</si>
  <si>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</si>
  <si>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</si>
  <si>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</si>
  <si>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</si>
  <si>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</si>
  <si>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</si>
  <si>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</si>
  <si>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</si>
  <si>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</si>
  <si>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</si>
  <si>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</si>
  <si>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</si>
  <si>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</si>
  <si>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</si>
  <si>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</si>
  <si>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</si>
  <si>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</si>
  <si>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</si>
  <si>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</si>
  <si>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</si>
  <si>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</si>
  <si>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</si>
  <si>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</si>
  <si>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</si>
  <si>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</si>
  <si>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</si>
  <si>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</si>
  <si>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</si>
  <si>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</si>
  <si>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</si>
  <si>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</si>
  <si>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</si>
  <si>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</si>
  <si>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</si>
  <si>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</si>
  <si>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</si>
  <si>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</si>
  <si>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</si>
  <si>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</si>
  <si>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</si>
  <si>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</si>
  <si>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</si>
  <si>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</si>
  <si>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</si>
  <si>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</si>
  <si>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</si>
  <si>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</si>
  <si>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</si>
  <si>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</si>
  <si>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</si>
  <si>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</si>
  <si>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</si>
  <si>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</si>
  <si>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</si>
  <si>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</si>
  <si>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</si>
  <si>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</si>
  <si>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</si>
  <si>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</si>
  <si>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</si>
  <si>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</si>
  <si>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</si>
  <si>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</si>
  <si>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</si>
  <si>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</si>
  <si>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</si>
  <si>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</si>
  <si>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</si>
  <si>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</si>
  <si>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</si>
  <si>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</si>
  <si>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</si>
  <si>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</si>
  <si>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</si>
  <si>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</si>
  <si>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</si>
  <si>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</si>
  <si>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</si>
  <si>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</si>
  <si>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</si>
  <si>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</si>
  <si>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</si>
  <si>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</si>
  <si>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</si>
  <si>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</si>
  <si>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</si>
  <si>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</si>
  <si>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</si>
  <si>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</si>
  <si>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</si>
  <si>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</si>
  <si>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</si>
  <si>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</si>
  <si>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</si>
  <si>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</si>
  <si>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</si>
  <si>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</si>
  <si>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</si>
  <si>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</si>
  <si>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</si>
  <si>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</si>
  <si>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</si>
  <si>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</si>
  <si>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</si>
  <si>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</si>
  <si>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</si>
  <si>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</si>
  <si>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</si>
  <si>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</si>
  <si>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</si>
  <si>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</si>
  <si>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</si>
  <si>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</si>
  <si>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</si>
  <si>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</si>
  <si>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</si>
  <si>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</si>
  <si>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</si>
  <si>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</si>
  <si>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</si>
  <si>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</si>
  <si>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</si>
  <si>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</si>
  <si>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</si>
  <si>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</si>
  <si>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</si>
  <si>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</si>
  <si>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</si>
  <si>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</si>
  <si>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</si>
  <si>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</si>
  <si>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</si>
  <si>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</si>
  <si>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</si>
  <si>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</si>
  <si>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</si>
  <si>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</si>
  <si>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</si>
  <si>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</si>
  <si>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</si>
  <si>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</si>
  <si>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</si>
  <si>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</si>
  <si>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</si>
  <si>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</si>
  <si>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</si>
  <si>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</si>
  <si>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</si>
  <si>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</si>
  <si>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</si>
  <si>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</si>
  <si>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</si>
  <si>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</si>
  <si>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</si>
  <si>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</si>
  <si>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</si>
  <si>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</si>
  <si>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</si>
  <si>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</si>
  <si>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</si>
  <si>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</si>
  <si>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</si>
  <si>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</si>
  <si>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</si>
  <si>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</si>
  <si>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</si>
  <si>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</si>
  <si>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</si>
  <si>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</si>
  <si>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</si>
  <si>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</si>
  <si>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</si>
  <si>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</si>
  <si>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</si>
  <si>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</si>
  <si>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</si>
  <si>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</si>
  <si>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</si>
  <si>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</si>
  <si>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</si>
  <si>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</si>
  <si>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</si>
  <si>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</si>
  <si>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</si>
  <si>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</si>
  <si>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</si>
  <si>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</si>
  <si>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</si>
  <si>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</si>
  <si>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</si>
  <si>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</si>
  <si>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</si>
  <si>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</si>
  <si>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</si>
  <si>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</si>
  <si>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</si>
  <si>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</si>
  <si>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</si>
  <si>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</si>
  <si>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</si>
  <si>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</si>
  <si>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</si>
  <si>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</si>
  <si>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</si>
  <si>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</si>
  <si>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</si>
  <si>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</si>
  <si>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</si>
  <si>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</si>
  <si>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</si>
  <si>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</si>
  <si>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</si>
  <si>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</si>
  <si>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</si>
  <si>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</si>
  <si>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</si>
  <si>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</si>
  <si>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</si>
  <si>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</si>
  <si>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</si>
  <si>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</si>
  <si>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</si>
  <si>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</si>
  <si>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</si>
  <si>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</si>
  <si>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</si>
  <si>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</si>
  <si>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</si>
  <si>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</si>
  <si>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</si>
  <si>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</si>
  <si>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</si>
  <si>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</si>
  <si>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</si>
  <si>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</si>
  <si>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</si>
  <si>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</si>
  <si>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</si>
  <si>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</si>
  <si>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</si>
  <si>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</si>
  <si>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</si>
  <si>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</si>
  <si>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</si>
  <si>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</si>
  <si>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</si>
  <si>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</si>
  <si>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</si>
  <si>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</si>
  <si>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</si>
  <si>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</si>
  <si>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</si>
  <si>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</si>
  <si>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</si>
  <si>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</si>
  <si>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</si>
  <si>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</si>
  <si>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</si>
  <si>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</si>
  <si>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</si>
  <si>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</si>
  <si>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</si>
  <si>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</si>
  <si>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</si>
  <si>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</si>
  <si>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</si>
  <si>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</si>
  <si>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</si>
  <si>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</si>
  <si>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</si>
  <si>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</si>
  <si>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</si>
  <si>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</si>
  <si>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</si>
  <si>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</si>
  <si>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</si>
  <si>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</si>
  <si>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</si>
  <si>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</si>
  <si>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</si>
  <si>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</si>
  <si>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</si>
  <si>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</si>
  <si>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</si>
  <si>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</si>
  <si>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</si>
  <si>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</si>
  <si>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</si>
  <si>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</si>
  <si>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</si>
  <si>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</si>
  <si>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</si>
  <si>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</si>
  <si>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</si>
  <si>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</si>
  <si>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</si>
  <si>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</si>
  <si>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</si>
  <si>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</si>
  <si>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</si>
  <si>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</si>
  <si>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</si>
  <si>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</si>
  <si>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</si>
  <si>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</si>
  <si>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</si>
  <si>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</si>
  <si>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</si>
  <si>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</si>
  <si>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</si>
  <si>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</si>
  <si>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</si>
  <si>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</si>
  <si>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</si>
  <si>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</si>
  <si>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</si>
  <si>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</si>
  <si>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</si>
  <si>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</si>
  <si>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</si>
  <si>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</si>
  <si>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</si>
  <si>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</si>
  <si>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</si>
  <si>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</si>
  <si>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</si>
  <si>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</si>
  <si>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</si>
  <si>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</si>
  <si>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</si>
  <si>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</si>
  <si>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</si>
  <si>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</si>
  <si>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</si>
  <si>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</si>
  <si>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</si>
  <si>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</si>
  <si>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</si>
  <si>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</si>
  <si>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</si>
  <si>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</si>
  <si>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</si>
  <si>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</si>
  <si>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</si>
  <si>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</si>
  <si>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</si>
  <si>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</si>
  <si>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</si>
  <si>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</si>
  <si>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</si>
  <si>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</si>
  <si>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</si>
  <si>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</si>
  <si>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</si>
  <si>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</si>
  <si>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</si>
  <si>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</si>
  <si>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</si>
  <si>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</si>
  <si>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</si>
  <si>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</si>
  <si>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</si>
  <si>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</si>
  <si>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</si>
  <si>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</si>
  <si>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</si>
  <si>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</si>
  <si>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</si>
  <si>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</si>
  <si>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</si>
  <si>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</si>
  <si>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</si>
  <si>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</si>
  <si>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</si>
  <si>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</si>
  <si>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</si>
  <si>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</si>
  <si>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</si>
  <si>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</si>
  <si>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</si>
  <si>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</si>
  <si>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</si>
  <si>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</si>
  <si>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</si>
  <si>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</si>
  <si>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</si>
  <si>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</si>
  <si>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</si>
  <si>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</si>
  <si>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</si>
  <si>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</si>
  <si>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</si>
  <si>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</si>
  <si>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</si>
  <si>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</si>
  <si>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</si>
  <si>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</si>
  <si>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</si>
  <si>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</si>
  <si>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</si>
  <si>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</si>
  <si>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</si>
  <si>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</si>
  <si>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</si>
  <si>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</si>
  <si>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</si>
  <si>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</si>
  <si>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</si>
  <si>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</si>
  <si>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</si>
  <si>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</si>
  <si>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</si>
  <si>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</si>
  <si>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</si>
  <si>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</si>
  <si>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</si>
  <si>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</si>
  <si>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</si>
  <si>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</si>
  <si>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</si>
  <si>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</si>
  <si>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</si>
  <si>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</si>
  <si>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</si>
  <si>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</si>
  <si>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</si>
  <si>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</si>
  <si>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</si>
  <si>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</si>
  <si>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</si>
  <si>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</si>
  <si>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</si>
  <si>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</si>
  <si>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</si>
  <si>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</si>
  <si>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</si>
  <si>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</si>
  <si>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</si>
  <si>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</si>
  <si>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</si>
  <si>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</si>
  <si>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</si>
  <si>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</si>
  <si>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</si>
  <si>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</si>
  <si>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</si>
  <si>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</si>
  <si>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</si>
  <si>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</si>
  <si>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</si>
  <si>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</si>
  <si>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</si>
  <si>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</si>
  <si>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</si>
  <si>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</si>
  <si>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</si>
  <si>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</si>
  <si>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</si>
  <si>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</si>
  <si>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</si>
  <si>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</si>
  <si>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</si>
  <si>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</si>
  <si>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</si>
  <si>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</si>
  <si>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</si>
  <si>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</si>
  <si>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</si>
  <si>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</si>
  <si>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</si>
  <si>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</si>
  <si>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</si>
  <si>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</si>
  <si>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</si>
  <si>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</si>
  <si>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</si>
  <si>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</si>
  <si>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</si>
  <si>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</si>
  <si>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</si>
  <si>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</si>
  <si>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</si>
  <si>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</si>
  <si>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</si>
  <si>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</si>
  <si>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</si>
  <si>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</si>
  <si>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</si>
  <si>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</si>
  <si>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</si>
  <si>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</si>
  <si>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</si>
  <si>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</si>
  <si>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</si>
  <si>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</si>
  <si>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</si>
  <si>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</si>
  <si>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</si>
  <si>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</si>
  <si>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</si>
  <si>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</si>
  <si>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</si>
  <si>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</si>
  <si>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</si>
  <si>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</si>
  <si>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</si>
  <si>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</si>
  <si>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</si>
  <si>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</si>
  <si>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</si>
  <si>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</si>
  <si>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</si>
  <si>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</si>
  <si>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</si>
  <si>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</si>
  <si>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</si>
  <si>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</si>
  <si>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</si>
  <si>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</si>
  <si>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</si>
  <si>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</si>
  <si>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</si>
  <si>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</si>
  <si>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</si>
  <si>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</si>
  <si>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</si>
  <si>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</si>
  <si>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</si>
  <si>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</si>
  <si>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</si>
  <si>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</si>
  <si>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</si>
  <si>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</si>
  <si>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</si>
  <si>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</si>
  <si>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</si>
  <si>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</si>
  <si>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</si>
  <si>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</si>
  <si>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</si>
  <si>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</si>
  <si>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</si>
  <si>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</si>
  <si>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</si>
  <si>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</si>
  <si>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</si>
  <si>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</si>
  <si>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</si>
  <si>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</si>
  <si>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</si>
  <si>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</si>
  <si>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</si>
  <si>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</si>
  <si>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</si>
  <si>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</si>
  <si>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</si>
  <si>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</si>
  <si>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</si>
  <si>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</si>
  <si>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</si>
  <si>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</si>
  <si>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</si>
  <si>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</si>
  <si>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</si>
  <si>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</si>
  <si>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</si>
  <si>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</si>
  <si>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</si>
  <si>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</si>
  <si>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</si>
  <si>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</si>
  <si>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</si>
  <si>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</si>
  <si>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</si>
  <si>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</si>
  <si>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</si>
  <si>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</si>
  <si>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</si>
  <si>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</si>
  <si>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</si>
  <si>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</si>
  <si>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</si>
  <si>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</si>
  <si>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</si>
  <si>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</si>
  <si>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</si>
  <si>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</si>
  <si>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</si>
  <si>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</si>
  <si>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</si>
  <si>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</si>
  <si>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</si>
  <si>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</si>
  <si>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</si>
  <si>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</si>
  <si>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</si>
  <si>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</si>
  <si>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</si>
  <si>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</si>
  <si>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</si>
  <si>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</si>
  <si>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</si>
  <si>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</si>
  <si>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</si>
  <si>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</si>
  <si>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</si>
  <si>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</si>
  <si>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</si>
  <si>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</si>
  <si>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</si>
  <si>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</si>
  <si>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</si>
  <si>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</si>
  <si>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</si>
  <si>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</si>
  <si>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</si>
  <si>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</si>
  <si>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</si>
  <si>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</si>
  <si>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</si>
  <si>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</si>
  <si>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</si>
  <si>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</si>
  <si>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</si>
  <si>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</si>
  <si>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</si>
  <si>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</si>
  <si>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</si>
  <si>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</si>
  <si>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</si>
  <si>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</si>
  <si>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</si>
  <si>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</si>
  <si>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</si>
  <si>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</si>
  <si>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</si>
  <si>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</si>
  <si>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</si>
  <si>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</si>
  <si>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</si>
  <si>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</si>
  <si>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</si>
  <si>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</si>
  <si>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</si>
  <si>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</si>
  <si>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</si>
  <si>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</si>
  <si>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</si>
  <si>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</si>
  <si>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</si>
  <si>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</si>
  <si>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</si>
  <si>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</si>
  <si>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</si>
  <si>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</si>
  <si>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</si>
  <si>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</si>
  <si>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</si>
  <si>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</si>
  <si>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</si>
  <si>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</si>
  <si>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</si>
  <si>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</si>
  <si>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</si>
  <si>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</si>
  <si>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</si>
  <si>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</si>
  <si>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</si>
  <si>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</si>
  <si>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</si>
  <si>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</si>
  <si>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</si>
  <si>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</si>
  <si>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</si>
  <si>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</si>
  <si>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</si>
  <si>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</si>
  <si>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</si>
  <si>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</si>
  <si>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</si>
  <si>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</si>
  <si>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</si>
  <si>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</si>
  <si>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</si>
  <si>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</si>
  <si>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</si>
  <si>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</si>
  <si>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</si>
  <si>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</si>
  <si>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</si>
  <si>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</si>
  <si>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</si>
  <si>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</si>
  <si>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</si>
  <si>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</si>
  <si>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</si>
  <si>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</si>
  <si>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</si>
  <si>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</si>
  <si>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</si>
  <si>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</si>
  <si>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</si>
  <si>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</si>
  <si>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</si>
  <si>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</si>
  <si>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</si>
  <si>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</si>
  <si>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</si>
  <si>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</si>
  <si>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</si>
  <si>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</si>
  <si>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</si>
  <si>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</si>
  <si>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</si>
  <si>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</si>
  <si>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</si>
  <si>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</si>
  <si>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</si>
  <si>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</si>
  <si>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</si>
  <si>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</si>
  <si>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</si>
  <si>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</si>
  <si>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</si>
  <si>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</si>
  <si>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</si>
  <si>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</si>
  <si>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</si>
  <si>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</si>
  <si>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</si>
  <si>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</si>
  <si>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</si>
  <si>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</si>
  <si>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</si>
  <si>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</si>
  <si>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</si>
  <si>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</si>
  <si>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</si>
  <si>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</si>
  <si>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</si>
  <si>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</si>
  <si>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</si>
  <si>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</si>
  <si>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</si>
  <si>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</si>
  <si>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</si>
  <si>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</si>
  <si>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</si>
  <si>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</si>
  <si>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</si>
  <si>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</si>
  <si>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</si>
  <si>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</si>
  <si>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</si>
  <si>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</si>
  <si>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</si>
  <si>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</si>
  <si>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</si>
  <si>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</si>
  <si>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</si>
  <si>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</si>
  <si>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</si>
  <si>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</si>
  <si>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</si>
  <si>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</si>
  <si>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</si>
  <si>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</si>
  <si>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</si>
  <si>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</si>
  <si>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</si>
  <si>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</si>
  <si>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</si>
  <si>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</si>
  <si>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</si>
  <si>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</si>
  <si>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</si>
  <si>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</si>
  <si>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</si>
  <si>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</si>
  <si>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</si>
  <si>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</si>
  <si>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</si>
  <si>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</si>
  <si>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</si>
  <si>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</si>
  <si>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</si>
  <si>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</si>
  <si>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</si>
  <si>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</si>
  <si>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</si>
  <si>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</si>
  <si>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</si>
  <si>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</si>
  <si>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</si>
  <si>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</si>
  <si>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</si>
  <si>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</si>
  <si>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</si>
  <si>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</si>
  <si>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</si>
  <si>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</si>
  <si>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</si>
  <si>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</si>
  <si>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</si>
  <si>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</si>
  <si>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</si>
  <si>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</si>
  <si>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</si>
  <si>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</si>
  <si>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</si>
  <si>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</si>
  <si>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</si>
  <si>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</si>
  <si>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</si>
  <si>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</si>
  <si>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</si>
  <si>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</si>
  <si>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</si>
  <si>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</si>
  <si>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</si>
  <si>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</si>
  <si>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</si>
  <si>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</si>
  <si>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</si>
  <si>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</si>
  <si>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</si>
  <si>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</si>
  <si>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</si>
  <si>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</si>
  <si>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</si>
  <si>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</si>
  <si>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</si>
  <si>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</si>
  <si>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</si>
  <si>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</si>
  <si>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</si>
  <si>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</si>
  <si>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</si>
  <si>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</si>
  <si>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</si>
  <si>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</si>
  <si>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</si>
  <si>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</si>
  <si>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</si>
  <si>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</si>
  <si>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</si>
  <si>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</si>
  <si>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</si>
  <si>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</si>
  <si>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</si>
  <si>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</si>
  <si>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</si>
  <si>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</si>
  <si>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</si>
  <si>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</si>
  <si>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</si>
  <si>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</si>
  <si>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</si>
  <si>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</si>
  <si>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</si>
  <si>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</si>
  <si>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</si>
  <si>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</si>
  <si>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</si>
  <si>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</si>
  <si>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</si>
  <si>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</si>
  <si>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</si>
  <si>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</si>
  <si>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</si>
  <si>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</si>
  <si>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</si>
  <si>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</si>
  <si>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</si>
  <si>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</si>
  <si>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</si>
  <si>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</si>
  <si>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</si>
  <si>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</si>
  <si>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</si>
  <si>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</si>
  <si>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</si>
  <si>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</si>
  <si>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</si>
  <si>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</si>
  <si>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</si>
  <si>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</si>
  <si>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</si>
  <si>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</si>
  <si>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</si>
  <si>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</si>
  <si>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</si>
  <si>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</si>
  <si>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</si>
  <si>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</si>
  <si>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</si>
  <si>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</si>
  <si>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</si>
  <si>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</si>
  <si>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</si>
  <si>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</si>
  <si>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</si>
  <si>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</si>
  <si>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</si>
  <si>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</si>
  <si>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</si>
  <si>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</si>
  <si>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</si>
  <si>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</si>
  <si>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</si>
  <si>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</si>
  <si>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</si>
  <si>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</si>
  <si>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</si>
  <si>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</si>
  <si>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</si>
  <si>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</si>
  <si>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</si>
  <si>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</si>
  <si>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</si>
  <si>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</si>
  <si>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</si>
  <si>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</si>
  <si>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</si>
  <si>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</si>
  <si>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</si>
  <si>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</si>
  <si>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</si>
  <si>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</si>
  <si>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</si>
  <si>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</si>
  <si>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</si>
  <si>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</si>
  <si>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</si>
  <si>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</si>
  <si>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</si>
  <si>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</si>
  <si>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</si>
  <si>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</si>
  <si>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</si>
  <si>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</si>
  <si>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</si>
  <si>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</si>
  <si>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</si>
  <si>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</si>
  <si>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</si>
  <si>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</si>
  <si>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</si>
  <si>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</si>
  <si>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</si>
  <si>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</si>
  <si>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</si>
  <si>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</si>
  <si>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</si>
  <si>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</si>
  <si>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</si>
  <si>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</si>
  <si>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</si>
  <si>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</si>
  <si>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</si>
  <si>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</si>
  <si>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</si>
  <si>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</si>
  <si>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</si>
  <si>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</si>
  <si>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</si>
  <si>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</si>
  <si>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</si>
  <si>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</si>
  <si>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</si>
  <si>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</si>
  <si>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</si>
  <si>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</si>
  <si>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</si>
  <si>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</si>
  <si>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</si>
  <si>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</si>
  <si>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</si>
  <si>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</si>
  <si>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</si>
  <si>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</si>
  <si>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</si>
  <si>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</si>
  <si>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</si>
  <si>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</si>
  <si>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</si>
  <si>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</si>
  <si>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</si>
  <si>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</si>
  <si>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</si>
  <si>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</si>
  <si>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</si>
  <si>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</si>
  <si>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</si>
  <si>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</si>
  <si>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</si>
  <si>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</si>
  <si>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</si>
  <si>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</si>
  <si>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</si>
  <si>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</si>
  <si>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</si>
  <si>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</si>
  <si>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</si>
  <si>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</si>
  <si>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</si>
  <si>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</si>
  <si>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</si>
  <si>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</si>
  <si>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</si>
  <si>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</si>
  <si>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</si>
  <si>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</si>
  <si>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</si>
  <si>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</si>
  <si>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</si>
  <si>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</si>
  <si>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</si>
  <si>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</si>
  <si>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</si>
  <si>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</si>
  <si>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</si>
  <si>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</si>
  <si>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</si>
  <si>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</si>
  <si>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</si>
  <si>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</si>
  <si>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</si>
  <si>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</si>
  <si>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</si>
  <si>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</si>
  <si>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</si>
  <si>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</si>
  <si>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</si>
  <si>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</si>
  <si>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</si>
  <si>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</si>
  <si>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</si>
  <si>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</si>
  <si>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</si>
  <si>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</si>
  <si>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</si>
  <si>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</si>
  <si>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</si>
  <si>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</si>
  <si>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</si>
  <si>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</si>
  <si>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</si>
  <si>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</si>
  <si>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</si>
  <si>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</si>
  <si>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</si>
  <si>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</si>
  <si>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</si>
  <si>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</si>
  <si>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</si>
  <si>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</si>
  <si>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</si>
  <si>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</si>
  <si>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</si>
  <si>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</si>
  <si>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</si>
  <si>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</si>
  <si>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</si>
  <si>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</si>
  <si>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</si>
  <si>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</si>
  <si>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</si>
  <si>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</si>
  <si>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</si>
  <si>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</si>
  <si>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</si>
  <si>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</si>
  <si>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</si>
  <si>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</si>
  <si>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</si>
  <si>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</si>
  <si>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</si>
  <si>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</si>
  <si>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</si>
  <si>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</si>
  <si>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</si>
  <si>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</si>
  <si>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</si>
  <si>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</si>
  <si>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</si>
  <si>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</si>
  <si>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</si>
  <si>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</si>
  <si>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</si>
  <si>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</si>
  <si>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</si>
  <si>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</si>
  <si>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</si>
  <si>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</si>
  <si>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</si>
  <si>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</si>
  <si>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</si>
  <si>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</si>
  <si>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</si>
  <si>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</si>
  <si>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</si>
  <si>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</si>
  <si>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</si>
  <si>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</si>
  <si>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</si>
  <si>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</si>
  <si>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</si>
  <si>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</si>
  <si>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</si>
  <si>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</si>
  <si>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</si>
  <si>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</si>
  <si>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</si>
  <si>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</si>
  <si>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</si>
  <si>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</si>
  <si>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</si>
  <si>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</si>
  <si>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</si>
  <si>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</si>
  <si>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</si>
  <si>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</si>
  <si>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</si>
  <si>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</si>
  <si>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</si>
  <si>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</si>
  <si>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</si>
  <si>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</si>
  <si>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</si>
  <si>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</si>
  <si>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</si>
  <si>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</si>
  <si>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</si>
  <si>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</si>
  <si>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</si>
  <si>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</si>
  <si>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</si>
  <si>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</si>
  <si>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</si>
  <si>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</si>
  <si>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</si>
  <si>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</si>
  <si>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</si>
  <si>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</si>
  <si>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</si>
  <si>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</si>
  <si>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</si>
  <si>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</si>
  <si>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</si>
  <si>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</si>
  <si>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</si>
  <si>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</si>
  <si>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</si>
  <si>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</si>
  <si>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</si>
  <si>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</si>
  <si>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</si>
  <si>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</si>
  <si>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</si>
  <si>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</si>
  <si>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</si>
  <si>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</si>
  <si>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</si>
  <si>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</si>
  <si>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</si>
  <si>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</si>
  <si>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</si>
  <si>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</si>
  <si>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</si>
  <si>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</si>
  <si>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</si>
  <si>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</si>
  <si>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</si>
  <si>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</si>
  <si>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</si>
  <si>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</si>
  <si>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</si>
  <si>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</si>
  <si>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</si>
  <si>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</si>
  <si>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</si>
  <si>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</si>
  <si>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</si>
  <si>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</si>
  <si>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</si>
  <si>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</si>
  <si>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</si>
  <si>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</si>
  <si>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</si>
  <si>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</si>
  <si>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</si>
  <si>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</si>
  <si>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</si>
  <si>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</si>
  <si>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</si>
  <si>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</si>
  <si>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</si>
  <si>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</si>
  <si>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</si>
  <si>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</si>
  <si>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</si>
  <si>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</si>
  <si>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</si>
  <si>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</si>
  <si>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</si>
  <si>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</si>
  <si>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</si>
  <si>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</si>
  <si>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</si>
  <si>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</si>
  <si>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</si>
  <si>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</si>
  <si>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</si>
  <si>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</si>
  <si>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</si>
  <si>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</si>
  <si>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</si>
  <si>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</si>
  <si>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</si>
  <si>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</si>
  <si>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</si>
  <si>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</si>
  <si>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</si>
  <si>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</si>
  <si>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</si>
  <si>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</si>
  <si>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</si>
  <si>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</si>
  <si>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</si>
  <si>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</si>
  <si>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</si>
  <si>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</si>
  <si>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</si>
  <si>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</si>
  <si>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</si>
  <si>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</si>
  <si>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</si>
  <si>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</si>
  <si>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</si>
  <si>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</si>
  <si>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</si>
  <si>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</si>
  <si>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</si>
  <si>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</si>
  <si>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</si>
  <si>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</si>
  <si>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</si>
  <si>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</si>
  <si>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</si>
  <si>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</si>
  <si>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</si>
  <si>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</si>
  <si>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</si>
  <si>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</si>
  <si>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</si>
  <si>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</si>
  <si>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</si>
  <si>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</si>
  <si>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</si>
  <si>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</si>
  <si>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</si>
  <si>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</si>
  <si>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</si>
  <si>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</si>
  <si>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</si>
  <si>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</si>
  <si>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</si>
  <si>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</si>
  <si>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</si>
  <si>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</si>
  <si>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</si>
  <si>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</si>
  <si>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</si>
  <si>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</si>
  <si>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</si>
  <si>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</si>
  <si>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</si>
  <si>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</si>
  <si>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</si>
  <si>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</si>
  <si>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</si>
  <si>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</si>
  <si>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</si>
  <si>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</si>
  <si>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</si>
  <si>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</si>
  <si>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</si>
  <si>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</si>
  <si>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</si>
  <si>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</si>
  <si>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</si>
  <si>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</si>
  <si>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</si>
  <si>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</si>
  <si>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</si>
  <si>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</si>
  <si>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</si>
  <si>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</si>
  <si>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</si>
  <si>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</si>
  <si>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</si>
  <si>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</si>
  <si>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</si>
  <si>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</si>
  <si>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</si>
  <si>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</si>
  <si>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</si>
  <si>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</si>
  <si>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</si>
  <si>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</si>
  <si>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</si>
  <si>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</si>
  <si>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</si>
  <si>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</si>
  <si>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</si>
  <si>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</si>
  <si>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</si>
  <si>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</si>
  <si>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</si>
  <si>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</si>
  <si>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</si>
  <si>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</si>
  <si>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</si>
  <si>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</si>
  <si>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</si>
  <si>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</si>
  <si>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</si>
  <si>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</si>
  <si>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</si>
  <si>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</si>
  <si>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</si>
  <si>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</si>
  <si>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</si>
  <si>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</si>
  <si>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</si>
  <si>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</si>
  <si>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</si>
  <si>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</si>
  <si>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</si>
  <si>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</si>
  <si>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</si>
  <si>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</si>
  <si>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</si>
  <si>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</si>
  <si>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</si>
  <si>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</si>
  <si>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</si>
  <si>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</si>
  <si>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</si>
  <si>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</si>
  <si>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</si>
  <si>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</si>
  <si>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</si>
  <si>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</si>
  <si>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</si>
  <si>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</si>
  <si>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</si>
  <si>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</si>
  <si>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</si>
  <si>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</si>
  <si>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</si>
  <si>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</si>
  <si>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</si>
  <si>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</si>
  <si>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</si>
  <si>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</si>
  <si>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</si>
  <si>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</si>
  <si>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</si>
  <si>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</si>
  <si>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</si>
  <si>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</si>
  <si>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</si>
  <si>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</si>
  <si>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</si>
  <si>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</si>
  <si>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</si>
  <si>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</si>
  <si>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</si>
  <si>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</si>
  <si>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</si>
  <si>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</si>
  <si>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</si>
  <si>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</si>
  <si>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</si>
  <si>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</si>
  <si>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</si>
  <si>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</si>
  <si>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</si>
  <si>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</si>
  <si>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</si>
  <si>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</si>
  <si>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</si>
  <si>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</si>
  <si>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</si>
  <si>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</si>
  <si>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</si>
  <si>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</si>
  <si>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</si>
  <si>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</si>
  <si>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</si>
  <si>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</si>
  <si>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</si>
  <si>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</si>
  <si>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</si>
  <si>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</si>
  <si>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</si>
  <si>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</si>
  <si>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</si>
  <si>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</si>
  <si>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</si>
  <si>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</si>
  <si>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</si>
  <si>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</si>
  <si>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</si>
  <si>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</si>
  <si>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</si>
  <si>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</si>
  <si>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</si>
  <si>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</si>
  <si>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</si>
  <si>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</si>
  <si>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</si>
  <si>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</si>
  <si>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</si>
  <si>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</si>
  <si>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</si>
  <si>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</si>
  <si>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</si>
  <si>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</si>
  <si>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</si>
  <si>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</si>
  <si>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</si>
  <si>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</si>
  <si>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</si>
  <si>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</si>
  <si>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</si>
  <si>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</si>
  <si>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</si>
  <si>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</si>
  <si>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</si>
  <si>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</si>
  <si>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</si>
  <si>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</si>
  <si>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</si>
  <si>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</si>
  <si>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</si>
  <si>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</si>
  <si>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</si>
  <si>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</si>
  <si>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</si>
  <si>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</si>
  <si>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</si>
  <si>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</si>
  <si>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</si>
  <si>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</si>
  <si>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</si>
  <si>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</si>
  <si>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</si>
  <si>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</si>
  <si>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</si>
  <si>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</si>
  <si>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</si>
  <si>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</si>
  <si>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</si>
  <si>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</si>
  <si>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</si>
  <si>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</si>
  <si>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</si>
  <si>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</si>
  <si>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</si>
  <si>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</si>
  <si>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</si>
  <si>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</si>
  <si>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</si>
  <si>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</si>
  <si>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</si>
  <si>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</si>
  <si>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</si>
  <si>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</si>
  <si>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</si>
  <si>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</si>
  <si>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</si>
  <si>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</si>
  <si>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</si>
  <si>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</si>
  <si>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</si>
  <si>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</si>
  <si>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</si>
  <si>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</si>
  <si>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</si>
  <si>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</si>
  <si>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</si>
  <si>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</si>
  <si>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</si>
  <si>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</si>
  <si>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</si>
  <si>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</si>
  <si>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</si>
  <si>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</si>
  <si>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</si>
  <si>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</si>
  <si>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</si>
  <si>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</si>
  <si>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</si>
  <si>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</si>
  <si>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</si>
  <si>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</si>
  <si>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</si>
  <si>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</si>
  <si>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</si>
  <si>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</si>
  <si>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</si>
  <si>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</si>
  <si>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</si>
  <si>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</si>
  <si>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</si>
  <si>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</si>
  <si>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</si>
  <si>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</si>
  <si>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</si>
  <si>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</si>
  <si>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</si>
  <si>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</si>
  <si>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</si>
  <si>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</si>
  <si>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</si>
  <si>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</si>
  <si>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</si>
  <si>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</si>
  <si>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</si>
  <si>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</si>
  <si>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</si>
  <si>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</si>
  <si>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</si>
  <si>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</si>
  <si>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</si>
  <si>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</si>
  <si>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</si>
  <si>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</si>
  <si>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</si>
  <si>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</si>
  <si>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</si>
  <si>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</si>
  <si>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</si>
  <si>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</si>
  <si>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</si>
  <si>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</si>
  <si>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</si>
  <si>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</si>
  <si>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</si>
  <si>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</si>
  <si>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</si>
  <si>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</si>
  <si>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</si>
  <si>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</si>
  <si>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</si>
  <si>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</si>
  <si>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</si>
  <si>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</si>
  <si>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</si>
  <si>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</si>
  <si>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</si>
  <si>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</si>
  <si>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</si>
  <si>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</si>
  <si>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</si>
  <si>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</si>
  <si>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</si>
  <si>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</si>
  <si>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</si>
  <si>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</si>
  <si>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</si>
  <si>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</si>
  <si>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</si>
  <si>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</si>
  <si>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</si>
  <si>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</si>
  <si>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</si>
  <si>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</si>
  <si>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</si>
  <si>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</si>
  <si>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</si>
  <si>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</si>
  <si>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</si>
  <si>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</si>
  <si>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</si>
  <si>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</si>
  <si>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</si>
  <si>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</si>
  <si>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</si>
  <si>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</si>
  <si>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</si>
  <si>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</si>
  <si>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</si>
  <si>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</si>
  <si>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</si>
  <si>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</si>
  <si>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</si>
  <si>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</si>
  <si>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</si>
  <si>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</si>
  <si>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</si>
  <si>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</si>
  <si>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</si>
  <si>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</si>
  <si>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</si>
  <si>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</si>
  <si>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</si>
  <si>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</si>
  <si>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</si>
  <si>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</si>
  <si>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</si>
  <si>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</si>
  <si>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</si>
  <si>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</si>
  <si>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</si>
  <si>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</si>
  <si>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</si>
  <si>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</si>
  <si>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</si>
  <si>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</si>
  <si>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</si>
  <si>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</si>
  <si>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</si>
  <si>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</si>
  <si>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</si>
  <si>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</si>
  <si>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</si>
  <si>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</si>
  <si>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</si>
  <si>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</si>
  <si>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</si>
  <si>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</si>
  <si>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</si>
  <si>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</si>
  <si>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</si>
  <si>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</si>
  <si>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</si>
  <si>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</si>
  <si>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</si>
  <si>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</si>
  <si>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</si>
  <si>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</si>
  <si>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</si>
  <si>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</si>
  <si>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</si>
  <si>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</si>
  <si>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</si>
  <si>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</si>
  <si>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</si>
  <si>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</si>
  <si>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</si>
  <si>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</si>
  <si>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</si>
  <si>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</si>
  <si>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</si>
  <si>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</si>
  <si>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</si>
  <si>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</si>
  <si>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</si>
  <si>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</si>
  <si>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</si>
  <si>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</si>
  <si>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</si>
  <si>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</si>
  <si>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</si>
  <si>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</si>
  <si>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</si>
  <si>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</si>
  <si>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</si>
  <si>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</si>
  <si>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</si>
  <si>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</si>
  <si>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</si>
  <si>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</si>
  <si>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</si>
  <si>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</si>
  <si>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</si>
  <si>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</si>
  <si>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</si>
  <si>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</si>
  <si>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</si>
  <si>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</si>
  <si>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</si>
  <si>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</si>
  <si>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</si>
  <si>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</si>
  <si>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</si>
  <si>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</si>
  <si>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</si>
  <si>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</si>
  <si>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</si>
  <si>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</si>
  <si>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</si>
  <si>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</si>
  <si>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</si>
  <si>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</si>
  <si>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</si>
  <si>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</si>
  <si>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</si>
  <si>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</si>
  <si>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</si>
  <si>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</si>
  <si>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</si>
  <si>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</si>
  <si>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</si>
  <si>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</si>
  <si>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</si>
  <si>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</si>
  <si>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</si>
  <si>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</si>
  <si>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</si>
  <si>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</si>
  <si>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</si>
  <si>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</si>
  <si>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</si>
  <si>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</si>
  <si>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</si>
  <si>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</si>
  <si>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</si>
  <si>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</si>
  <si>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</si>
  <si>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</si>
  <si>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</si>
  <si>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</si>
  <si>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</si>
  <si>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</si>
  <si>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</si>
  <si>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</si>
  <si>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</si>
  <si>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</si>
  <si>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</si>
  <si>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</si>
  <si>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</si>
  <si>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</si>
  <si>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</si>
  <si>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</si>
  <si>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</si>
  <si>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</si>
  <si>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</si>
  <si>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</si>
  <si>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</si>
  <si>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</si>
  <si>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</si>
  <si>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</si>
  <si>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</si>
  <si>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</si>
  <si>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</si>
  <si>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</si>
  <si>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</si>
  <si>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</si>
  <si>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</si>
  <si>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</si>
  <si>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</si>
  <si>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</si>
  <si>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</si>
  <si>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</si>
  <si>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</si>
  <si>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</si>
  <si>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</si>
  <si>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</si>
  <si>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</si>
  <si>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</si>
  <si>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</si>
  <si>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</si>
  <si>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</si>
  <si>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</si>
  <si>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</si>
  <si>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</si>
  <si>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</si>
  <si>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</si>
  <si>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</si>
  <si>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</si>
  <si>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</si>
  <si>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</si>
  <si>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</si>
  <si>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</si>
  <si>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</si>
  <si>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</si>
  <si>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</si>
  <si>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</si>
  <si>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</si>
  <si>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</si>
  <si>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</si>
  <si>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</si>
  <si>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</si>
  <si>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</si>
  <si>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</si>
  <si>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</si>
  <si>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</si>
  <si>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</si>
  <si>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</si>
  <si>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</si>
  <si>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</si>
  <si>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</si>
  <si>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</si>
  <si>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</si>
  <si>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</si>
  <si>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</si>
  <si>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</si>
  <si>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</si>
  <si>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</si>
  <si>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</si>
  <si>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</si>
  <si>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</si>
  <si>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</si>
  <si>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</si>
  <si>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</si>
  <si>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</si>
  <si>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</si>
  <si>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</si>
  <si>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</si>
  <si>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</si>
  <si>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</si>
  <si>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</si>
  <si>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</si>
  <si>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</si>
  <si>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</si>
  <si>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</si>
  <si>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</si>
  <si>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</si>
  <si>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</si>
  <si>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</si>
  <si>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</si>
  <si>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</si>
  <si>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</si>
  <si>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</si>
  <si>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</si>
  <si>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</si>
  <si>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</si>
  <si>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</si>
  <si>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</si>
  <si>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</si>
  <si>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</si>
  <si>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</si>
  <si>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</si>
  <si>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</si>
  <si>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</si>
  <si>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</si>
  <si>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</si>
  <si>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</si>
  <si>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</si>
  <si>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</si>
  <si>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</si>
  <si>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</si>
  <si>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</si>
  <si>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</si>
  <si>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</si>
  <si>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</si>
  <si>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</si>
  <si>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</si>
  <si>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</si>
  <si>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</si>
  <si>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</si>
  <si>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</si>
  <si>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</si>
  <si>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</si>
  <si>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</si>
  <si>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</si>
  <si>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</si>
  <si>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</si>
  <si>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</si>
  <si>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</si>
  <si>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</si>
  <si>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</si>
  <si>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</si>
  <si>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</si>
  <si>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</si>
  <si>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</si>
  <si>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</si>
  <si>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</si>
  <si>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</si>
  <si>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</si>
  <si>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</si>
  <si>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</si>
  <si>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</si>
  <si>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</si>
  <si>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</si>
  <si>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</si>
  <si>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</si>
  <si>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</si>
  <si>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</si>
  <si>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</si>
  <si>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</si>
  <si>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</si>
  <si>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</si>
  <si>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</si>
  <si>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</si>
  <si>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</si>
  <si>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</si>
  <si>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</si>
  <si>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</si>
  <si>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</si>
  <si>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</si>
  <si>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</si>
  <si>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</si>
  <si>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</si>
  <si>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</si>
  <si>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</si>
  <si>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</si>
  <si>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</si>
  <si>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</si>
  <si>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</si>
  <si>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</si>
  <si>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</si>
  <si>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</si>
  <si>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</si>
  <si>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</si>
  <si>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</si>
  <si>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</si>
  <si>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</si>
  <si>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</si>
  <si>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</si>
  <si>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</si>
  <si>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</si>
  <si>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</si>
  <si>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</si>
  <si>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</si>
  <si>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</si>
  <si>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</si>
  <si>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</si>
  <si>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</si>
  <si>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</si>
  <si>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</si>
  <si>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</si>
  <si>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</si>
  <si>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</si>
  <si>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</si>
  <si>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</si>
  <si>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</si>
  <si>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</si>
  <si>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</si>
  <si>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</si>
  <si>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</si>
  <si>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</si>
  <si>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</si>
  <si>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</si>
  <si>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</si>
  <si>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</si>
  <si>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</si>
  <si>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</si>
  <si>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</si>
  <si>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</si>
  <si>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</si>
  <si>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</si>
  <si>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</si>
  <si>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</si>
  <si>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</si>
  <si>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</si>
  <si>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</si>
  <si>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</si>
  <si>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</si>
  <si>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</si>
  <si>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</si>
  <si>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</si>
  <si>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</si>
  <si>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</si>
  <si>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</si>
  <si>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</si>
  <si>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</si>
  <si>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</si>
  <si>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</si>
  <si>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</si>
  <si>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</si>
  <si>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</si>
  <si>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</si>
  <si>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</si>
  <si>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</si>
  <si>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</si>
  <si>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</si>
  <si>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</si>
  <si>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</si>
  <si>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</si>
  <si>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</si>
  <si>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</si>
  <si>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</si>
  <si>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</si>
  <si>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</si>
  <si>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</si>
  <si>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</si>
  <si>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</si>
  <si>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</si>
  <si>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</si>
  <si>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</si>
  <si>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</si>
  <si>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</si>
  <si>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</si>
  <si>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</si>
  <si>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</si>
  <si>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</si>
  <si>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</si>
  <si>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</si>
  <si>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</si>
  <si>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</si>
  <si>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</si>
  <si>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</si>
  <si>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</si>
  <si>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</si>
  <si>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</si>
  <si>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</si>
  <si>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</si>
  <si>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</si>
  <si>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</si>
  <si>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</si>
  <si>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</si>
  <si>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</si>
  <si>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</si>
  <si>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</si>
  <si>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</si>
  <si>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</si>
  <si>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</si>
  <si>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</si>
  <si>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</si>
  <si>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</si>
  <si>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</si>
  <si>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</si>
  <si>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</si>
  <si>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</si>
  <si>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</si>
  <si>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</si>
  <si>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</si>
  <si>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</si>
  <si>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</si>
  <si>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</si>
  <si>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</si>
  <si>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</si>
  <si>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</si>
  <si>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</si>
  <si>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</si>
  <si>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</si>
  <si>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</si>
  <si>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</si>
  <si>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</si>
  <si>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</si>
  <si>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</si>
  <si>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</si>
  <si>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</si>
  <si>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</si>
  <si>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</si>
  <si>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</si>
  <si>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</si>
  <si>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</si>
  <si>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</si>
  <si>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</si>
  <si>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</si>
  <si>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</si>
  <si>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</si>
  <si>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</si>
  <si>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</si>
  <si>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</si>
  <si>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</si>
  <si>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</si>
  <si>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</si>
  <si>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</si>
  <si>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</si>
  <si>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</si>
  <si>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</si>
  <si>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</si>
  <si>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</si>
  <si>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</si>
  <si>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</si>
  <si>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</si>
  <si>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</si>
  <si>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</si>
  <si>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</si>
  <si>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</si>
  <si>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</si>
  <si>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</si>
  <si>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</si>
  <si>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</si>
  <si>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</si>
  <si>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</si>
  <si>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</si>
  <si>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</si>
  <si>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</si>
  <si>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</si>
  <si>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</si>
  <si>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</si>
  <si>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</si>
  <si>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</si>
  <si>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</si>
  <si>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</si>
  <si>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</si>
  <si>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</si>
  <si>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</si>
  <si>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</si>
  <si>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</si>
  <si>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</si>
  <si>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</si>
  <si>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</si>
  <si>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</si>
  <si>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</si>
  <si>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</si>
  <si>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</si>
  <si>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</si>
  <si>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</si>
  <si>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</si>
  <si>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</si>
  <si>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</si>
  <si>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</si>
  <si>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</si>
  <si>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</si>
  <si>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</si>
  <si>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</si>
  <si>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</si>
  <si>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</si>
  <si>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</si>
  <si>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</si>
  <si>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</si>
  <si>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</si>
  <si>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</si>
  <si>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</si>
  <si>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</si>
  <si>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</si>
  <si>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</si>
  <si>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</si>
  <si>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</si>
  <si>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</si>
  <si>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</si>
  <si>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</si>
  <si>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</si>
  <si>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</si>
  <si>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</si>
  <si>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</si>
  <si>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</si>
  <si>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</si>
  <si>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</si>
  <si>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</si>
  <si>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</si>
  <si>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</si>
  <si>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</si>
  <si>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</si>
  <si>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</si>
  <si>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</si>
  <si>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</si>
  <si>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</si>
  <si>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</si>
  <si>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</si>
  <si>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</si>
  <si>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</si>
  <si>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</si>
  <si>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</si>
  <si>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</si>
  <si>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</si>
  <si>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</si>
  <si>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</si>
  <si>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</si>
  <si>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</si>
  <si>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</si>
  <si>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</si>
  <si>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</si>
  <si>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</si>
  <si>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</si>
  <si>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</si>
  <si>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</si>
  <si>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</si>
  <si>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</si>
  <si>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</si>
  <si>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</si>
  <si>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</si>
  <si>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</si>
  <si>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</si>
  <si>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</si>
  <si>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</si>
  <si>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</si>
  <si>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</si>
  <si>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</si>
  <si>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</si>
  <si>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</si>
  <si>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</si>
  <si>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</si>
  <si>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</si>
  <si>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</si>
  <si>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</si>
  <si>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</si>
  <si>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</si>
  <si>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</si>
  <si>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</si>
  <si>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</si>
  <si>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</si>
  <si>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</si>
  <si>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</si>
  <si>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</si>
  <si>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</si>
  <si>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</si>
  <si>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</si>
  <si>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</si>
  <si>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</si>
  <si>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</si>
  <si>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</si>
  <si>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</si>
  <si>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</si>
  <si>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</si>
  <si>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</si>
  <si>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</si>
  <si>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</si>
  <si>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</si>
  <si>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</si>
  <si>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</si>
  <si>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</si>
  <si>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</si>
  <si>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</si>
  <si>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</si>
  <si>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</si>
  <si>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</si>
  <si>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</si>
  <si>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</si>
  <si>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</si>
  <si>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</si>
  <si>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</si>
  <si>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</si>
  <si>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</si>
  <si>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</si>
  <si>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</si>
  <si>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</si>
  <si>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</si>
  <si>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</si>
  <si>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</si>
  <si>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</si>
  <si>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</si>
  <si>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</si>
  <si>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</si>
  <si>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</si>
  <si>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</si>
  <si>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</si>
  <si>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</si>
  <si>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</si>
  <si>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</si>
  <si>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</si>
  <si>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</si>
  <si>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</si>
  <si>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</si>
  <si>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</si>
  <si>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</si>
  <si>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</si>
  <si>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</si>
  <si>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</si>
  <si>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</si>
  <si>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</si>
  <si>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</si>
  <si>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</si>
  <si>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</si>
  <si>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</si>
  <si>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</si>
  <si>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</si>
  <si>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</si>
  <si>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</si>
  <si>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</si>
  <si>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</si>
  <si>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</si>
  <si>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</si>
  <si>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</si>
  <si>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</si>
  <si>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</si>
  <si>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</si>
  <si>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</si>
  <si>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</si>
  <si>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</si>
  <si>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</si>
  <si>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</si>
  <si>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</si>
  <si>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</si>
  <si>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</si>
  <si>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</si>
  <si>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</si>
  <si>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</si>
  <si>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</si>
  <si>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</si>
  <si>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</si>
  <si>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</si>
  <si>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</si>
  <si>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</si>
  <si>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</si>
  <si>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</si>
  <si>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</si>
  <si>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</si>
  <si>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</si>
  <si>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</si>
  <si>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</si>
  <si>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</si>
  <si>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</si>
  <si>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</si>
  <si>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</si>
  <si>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</si>
  <si>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</si>
  <si>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</si>
  <si>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</si>
  <si>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</si>
  <si>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</si>
  <si>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</si>
  <si>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</si>
  <si>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</si>
  <si>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</si>
  <si>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</si>
  <si>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</si>
  <si>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</si>
  <si>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</si>
  <si>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</si>
  <si>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</si>
  <si>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</si>
  <si>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</si>
  <si>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</si>
  <si>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</si>
  <si>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</si>
  <si>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</si>
  <si>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</si>
  <si>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</si>
  <si>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</si>
  <si>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</si>
  <si>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</si>
  <si>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</si>
  <si>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</si>
  <si>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</si>
  <si>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</si>
  <si>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</si>
  <si>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</si>
  <si>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</si>
  <si>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</si>
  <si>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</si>
  <si>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</si>
  <si>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</si>
  <si>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</si>
  <si>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</si>
  <si>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</si>
  <si>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</si>
  <si>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</si>
  <si>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</si>
  <si>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</si>
  <si>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</si>
  <si>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</si>
  <si>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</si>
  <si>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</si>
  <si>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</si>
  <si>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</si>
  <si>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</si>
  <si>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</si>
  <si>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</si>
  <si>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</si>
  <si>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</si>
  <si>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</si>
  <si>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</si>
  <si>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</si>
  <si>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</si>
  <si>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</si>
  <si>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</si>
  <si>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</si>
  <si>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</si>
  <si>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</si>
  <si>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</si>
  <si>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</si>
  <si>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</si>
  <si>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</si>
  <si>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</si>
  <si>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</si>
  <si>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</si>
  <si>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</si>
  <si>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</si>
  <si>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</si>
  <si>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</si>
  <si>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</si>
  <si>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</si>
  <si>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</si>
  <si>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</si>
  <si>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</si>
  <si>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</si>
  <si>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</si>
  <si>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</si>
  <si>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</si>
  <si>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</si>
  <si>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</si>
  <si>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</si>
  <si>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</si>
  <si>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</si>
  <si>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</si>
  <si>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</si>
  <si>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</si>
  <si>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</si>
  <si>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</si>
  <si>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</si>
  <si>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</si>
  <si>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</si>
  <si>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</si>
  <si>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</si>
  <si>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</si>
  <si>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</si>
  <si>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</si>
  <si>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</si>
  <si>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</si>
  <si>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</si>
  <si>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</si>
  <si>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</si>
  <si>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</si>
  <si>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</si>
  <si>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</si>
  <si>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</si>
  <si>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</si>
  <si>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</si>
  <si>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</si>
  <si>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</si>
  <si>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</si>
  <si>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</si>
  <si>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</si>
  <si>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</si>
  <si>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</si>
  <si>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</si>
  <si>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</si>
  <si>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</si>
  <si>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</si>
  <si>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</si>
  <si>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</si>
  <si>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</si>
  <si>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</si>
  <si>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</si>
  <si>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</si>
  <si>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</si>
  <si>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</si>
  <si>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</si>
  <si>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</si>
  <si>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</si>
  <si>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</si>
  <si>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</si>
  <si>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</si>
  <si>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</si>
  <si>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</si>
  <si>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</si>
  <si>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</si>
  <si>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</si>
  <si>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</si>
  <si>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</si>
  <si>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</si>
  <si>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</si>
  <si>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</si>
  <si>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</si>
  <si>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</si>
  <si>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</si>
  <si>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</si>
  <si>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</si>
  <si>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</si>
  <si>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</si>
  <si>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</si>
  <si>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</si>
  <si>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</si>
  <si>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</si>
  <si>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</si>
  <si>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</si>
  <si>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</si>
  <si>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</si>
  <si>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</si>
  <si>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</si>
  <si>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</si>
  <si>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</si>
  <si>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</si>
  <si>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</si>
  <si>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</si>
  <si>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</si>
  <si>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</si>
  <si>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</si>
  <si>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</si>
  <si>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</si>
  <si>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</si>
  <si>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</si>
  <si>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</si>
  <si>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</si>
  <si>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</si>
  <si>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</si>
  <si>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</si>
  <si>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</si>
  <si>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</si>
  <si>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</si>
  <si>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</si>
  <si>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</si>
  <si>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</si>
  <si>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</si>
  <si>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</si>
  <si>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</si>
  <si>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</si>
  <si>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</si>
  <si>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</si>
  <si>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</si>
  <si>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</si>
  <si>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</si>
  <si>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</si>
  <si>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</si>
  <si>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</si>
  <si>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</si>
  <si>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</si>
  <si>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</si>
  <si>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</si>
  <si>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</si>
  <si>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</si>
  <si>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</si>
  <si>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</si>
  <si>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</si>
  <si>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</si>
  <si>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</si>
  <si>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</si>
  <si>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</si>
  <si>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</si>
  <si>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</si>
  <si>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</si>
  <si>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</si>
  <si>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</si>
  <si>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</si>
  <si>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</si>
  <si>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</si>
  <si>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</si>
  <si>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</si>
  <si>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</si>
  <si>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</si>
  <si>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</si>
  <si>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</si>
  <si>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</si>
  <si>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</si>
  <si>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</si>
  <si>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</si>
  <si>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</si>
  <si>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</si>
  <si>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</si>
  <si>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</si>
  <si>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</si>
  <si>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</si>
  <si>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</si>
  <si>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</si>
  <si>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</si>
  <si>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</si>
  <si>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</si>
  <si>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</si>
  <si>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</si>
  <si>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</si>
  <si>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</si>
  <si>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</si>
  <si>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</si>
  <si>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</si>
  <si>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</si>
  <si>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</si>
  <si>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</si>
  <si>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</si>
  <si>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</si>
  <si>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</si>
  <si>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</si>
  <si>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</si>
  <si>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</si>
  <si>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</si>
  <si>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</si>
  <si>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</si>
  <si>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</si>
  <si>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</si>
  <si>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</si>
  <si>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</si>
  <si>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</si>
  <si>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</si>
  <si>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</si>
  <si>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</si>
  <si>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</si>
  <si>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</si>
  <si>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</si>
  <si>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</si>
  <si>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</si>
  <si>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</si>
  <si>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</si>
  <si>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</si>
  <si>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</si>
  <si>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</si>
  <si>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</si>
  <si>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</si>
  <si>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</si>
  <si>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</si>
  <si>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</si>
  <si>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</si>
  <si>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</si>
  <si>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</si>
  <si>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</si>
  <si>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</si>
  <si>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</si>
  <si>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</si>
  <si>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</si>
  <si>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</si>
  <si>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</si>
  <si>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</si>
  <si>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</si>
  <si>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</si>
  <si>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</si>
  <si>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</si>
  <si>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</si>
  <si>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</si>
  <si>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</si>
  <si>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</si>
  <si>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</si>
  <si>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</si>
  <si>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</si>
  <si>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</si>
  <si>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</si>
  <si>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</si>
  <si>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</si>
  <si>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</si>
  <si>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</si>
  <si>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</si>
  <si>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</si>
  <si>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</si>
  <si>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</si>
  <si>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</si>
  <si>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</si>
  <si>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</si>
  <si>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</si>
  <si>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</si>
  <si>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</si>
  <si>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</si>
  <si>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</si>
  <si>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</si>
  <si>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</si>
  <si>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</si>
  <si>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</si>
  <si>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</si>
  <si>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</si>
  <si>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</si>
  <si>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</si>
  <si>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</si>
  <si>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</si>
  <si>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</si>
  <si>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</si>
  <si>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</si>
  <si>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</si>
  <si>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</si>
  <si>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</si>
  <si>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</si>
  <si>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</si>
  <si>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</si>
  <si>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</si>
  <si>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</si>
  <si>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</si>
  <si>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</si>
  <si>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</si>
  <si>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</si>
  <si>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</si>
  <si>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</si>
  <si>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</si>
  <si>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</si>
  <si>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</si>
  <si>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</si>
  <si>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</si>
  <si>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</si>
  <si>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</si>
  <si>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</si>
  <si>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</si>
  <si>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</si>
  <si>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</si>
  <si>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</si>
  <si>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</si>
  <si>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</si>
  <si>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</si>
  <si>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</si>
  <si>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</si>
  <si>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</si>
  <si>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</si>
  <si>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</si>
  <si>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</si>
  <si>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</si>
  <si>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</si>
  <si>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</si>
  <si>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</si>
  <si>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</si>
  <si>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</si>
  <si>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</si>
  <si>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</si>
  <si>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</si>
  <si>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</si>
  <si>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</si>
  <si>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</si>
  <si>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</si>
  <si>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</si>
  <si>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</si>
  <si>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</si>
  <si>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</si>
  <si>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</si>
  <si>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</si>
  <si>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</si>
  <si>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</si>
  <si>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</si>
  <si>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</si>
  <si>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</si>
  <si>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</si>
  <si>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</si>
  <si>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</si>
  <si>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</si>
  <si>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</si>
  <si>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</si>
  <si>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</si>
  <si>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</si>
  <si>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</si>
  <si>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</si>
  <si>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</si>
  <si>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</si>
  <si>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</si>
  <si>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</si>
  <si>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</si>
  <si>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</si>
  <si>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</si>
  <si>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</si>
  <si>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</si>
  <si>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</si>
  <si>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</si>
  <si>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</si>
  <si>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</si>
  <si>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</si>
  <si>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</si>
  <si>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</si>
  <si>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</si>
  <si>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</si>
  <si>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</si>
  <si>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</si>
  <si>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</si>
  <si>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</si>
  <si>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</si>
  <si>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</si>
  <si>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</si>
  <si>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</si>
  <si>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</si>
  <si>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</si>
  <si>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</si>
  <si>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</si>
  <si>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</si>
  <si>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</si>
  <si>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</si>
  <si>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</si>
  <si>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</si>
  <si>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</si>
  <si>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</si>
  <si>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</si>
  <si>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</si>
  <si>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</si>
  <si>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</si>
  <si>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</si>
  <si>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</si>
  <si>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</si>
  <si>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</si>
  <si>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</si>
  <si>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</si>
  <si>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</si>
  <si>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</si>
  <si>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</si>
  <si>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</si>
  <si>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</si>
  <si>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</si>
  <si>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</si>
  <si>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</si>
  <si>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</si>
  <si>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</si>
  <si>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</si>
  <si>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</si>
  <si>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</si>
  <si>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</si>
  <si>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</si>
  <si>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</si>
  <si>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</si>
  <si>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</si>
  <si>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</si>
  <si>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</si>
  <si>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</si>
  <si>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</si>
  <si>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</si>
  <si>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</si>
  <si>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</si>
  <si>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</si>
  <si>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</si>
  <si>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</si>
  <si>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</si>
  <si>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</si>
  <si>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</si>
  <si>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</si>
  <si>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</si>
  <si>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</si>
  <si>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</si>
  <si>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</si>
  <si>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</si>
  <si>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</si>
  <si>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</si>
  <si>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</si>
  <si>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</si>
  <si>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</si>
  <si>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</si>
  <si>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</si>
  <si>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</si>
  <si>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</si>
  <si>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</si>
  <si>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</si>
  <si>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</si>
  <si>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</si>
  <si>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</si>
  <si>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</si>
  <si>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</si>
  <si>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</si>
  <si>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</si>
  <si>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</si>
  <si>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</si>
  <si>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</si>
  <si>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</si>
  <si>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</si>
  <si>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</si>
  <si>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</si>
  <si>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</si>
  <si>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</si>
  <si>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</si>
  <si>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</si>
  <si>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</si>
  <si>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</si>
  <si>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</si>
  <si>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</si>
  <si>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</si>
  <si>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</si>
  <si>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</si>
  <si>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</si>
  <si>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</si>
  <si>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</si>
  <si>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</si>
  <si>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</si>
  <si>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</si>
  <si>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</si>
  <si>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</si>
  <si>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</si>
  <si>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</si>
  <si>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</si>
  <si>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</si>
  <si>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</si>
  <si>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</si>
  <si>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</si>
  <si>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</si>
  <si>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</si>
  <si>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</si>
  <si>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</si>
  <si>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</si>
  <si>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</si>
  <si>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</si>
  <si>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</si>
  <si>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</si>
  <si>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</si>
  <si>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</si>
  <si>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</si>
  <si>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</si>
  <si>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</si>
  <si>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</si>
  <si>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</si>
  <si>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</si>
  <si>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</si>
  <si>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</si>
  <si>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</si>
  <si>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</si>
  <si>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</si>
  <si>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</si>
  <si>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</si>
  <si>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</si>
  <si>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</si>
  <si>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</si>
  <si>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</si>
  <si>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</si>
  <si>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</si>
  <si>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</si>
  <si>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</si>
  <si>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</si>
  <si>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</si>
  <si>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</si>
  <si>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</si>
  <si>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</si>
  <si>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</si>
  <si>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</si>
  <si>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</si>
  <si>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</si>
  <si>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</si>
  <si>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</si>
  <si>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</si>
  <si>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</si>
  <si>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</si>
  <si>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</si>
  <si>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</si>
  <si>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</si>
  <si>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</si>
  <si>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</si>
  <si>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</si>
  <si>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</si>
  <si>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</si>
  <si>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</si>
  <si>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</si>
  <si>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</si>
  <si>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</si>
  <si>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</si>
  <si>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</si>
  <si>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</si>
  <si>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</si>
  <si>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</si>
  <si>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</si>
  <si>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</si>
  <si>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</si>
  <si>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</si>
  <si>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</si>
  <si>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</si>
  <si>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</si>
  <si>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</si>
  <si>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</si>
  <si>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</si>
  <si>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</si>
  <si>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</si>
  <si>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</si>
  <si>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</si>
  <si>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</si>
  <si>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</si>
  <si>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</si>
  <si>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</si>
  <si>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</si>
  <si>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</si>
  <si>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</si>
  <si>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</si>
  <si>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</si>
  <si>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</si>
  <si>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</si>
  <si>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</si>
  <si>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</si>
  <si>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</si>
  <si>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</si>
  <si>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</si>
  <si>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</si>
  <si>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</si>
  <si>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</si>
  <si>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</si>
  <si>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</si>
  <si>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</si>
  <si>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</si>
  <si>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</si>
  <si>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</si>
  <si>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</si>
  <si>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</si>
  <si>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</si>
  <si>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</si>
  <si>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</si>
  <si>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</si>
  <si>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</si>
  <si>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</si>
  <si>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</si>
  <si>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</si>
  <si>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</si>
  <si>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</si>
  <si>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</si>
  <si>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</si>
  <si>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</si>
  <si>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</si>
  <si>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</si>
  <si>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</si>
  <si>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</si>
  <si>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</si>
  <si>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</si>
  <si>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</si>
  <si>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</si>
  <si>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</si>
  <si>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</si>
  <si>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</si>
  <si>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</si>
  <si>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</si>
  <si>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</si>
  <si>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</si>
  <si>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</si>
  <si>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</si>
  <si>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</si>
  <si>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</si>
  <si>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</si>
  <si>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</si>
  <si>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</si>
  <si>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</si>
  <si>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</si>
  <si>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</si>
  <si>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</si>
  <si>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</si>
  <si>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</si>
  <si>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</si>
  <si>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</si>
  <si>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</si>
  <si>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</si>
  <si>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</si>
  <si>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</si>
  <si>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</si>
  <si>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</si>
  <si>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</si>
  <si>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</si>
  <si>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</si>
  <si>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</si>
  <si>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</si>
  <si>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</si>
  <si>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</si>
  <si>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</si>
  <si>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</si>
  <si>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</si>
  <si>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</si>
  <si>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</si>
  <si>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</si>
  <si>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</si>
  <si>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</si>
  <si>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</si>
  <si>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</si>
  <si>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</si>
  <si>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</si>
  <si>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</si>
  <si>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</si>
  <si>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</si>
  <si>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</si>
  <si>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</si>
  <si>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</si>
  <si>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</si>
  <si>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</si>
  <si>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</si>
  <si>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</si>
  <si>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</si>
  <si>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</si>
  <si>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</si>
  <si>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</si>
  <si>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</si>
  <si>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</si>
  <si>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</si>
  <si>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</si>
  <si>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</si>
  <si>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</si>
  <si>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</si>
  <si>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</si>
  <si>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</si>
  <si>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</si>
  <si>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</si>
  <si>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</si>
  <si>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</si>
  <si>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</si>
  <si>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</si>
  <si>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</si>
  <si>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</si>
  <si>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</si>
  <si>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</si>
  <si>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</si>
  <si>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</si>
  <si>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</si>
  <si>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</si>
  <si>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</si>
  <si>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</si>
  <si>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</si>
  <si>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</si>
  <si>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</si>
  <si>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</si>
  <si>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</si>
  <si>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</si>
  <si>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</si>
  <si>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</si>
  <si>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</si>
  <si>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</si>
  <si>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</si>
  <si>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</si>
  <si>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</si>
  <si>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</si>
  <si>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</si>
  <si>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</si>
  <si>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</si>
  <si>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</si>
  <si>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</si>
  <si>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</si>
  <si>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</si>
  <si>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</si>
  <si>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</si>
  <si>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</si>
  <si>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</si>
  <si>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</si>
  <si>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</si>
  <si>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</si>
  <si>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</si>
  <si>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</si>
  <si>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</si>
  <si>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</si>
  <si>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</si>
  <si>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</si>
  <si>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</si>
  <si>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</si>
  <si>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</si>
  <si>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</si>
  <si>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</si>
  <si>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</si>
  <si>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</si>
  <si>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</si>
  <si>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</si>
  <si>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</si>
  <si>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</si>
  <si>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</si>
  <si>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</si>
  <si>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</si>
  <si>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</si>
  <si>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</si>
  <si>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</si>
  <si>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</si>
  <si>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</si>
  <si>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</si>
  <si>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</si>
  <si>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</si>
  <si>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</si>
  <si>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</si>
  <si>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</si>
  <si>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</si>
  <si>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</si>
  <si>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</si>
  <si>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</si>
  <si>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</si>
  <si>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</si>
  <si>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</si>
  <si>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</si>
  <si>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</si>
  <si>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</si>
  <si>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</si>
  <si>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</si>
  <si>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</si>
  <si>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</si>
  <si>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</si>
  <si>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</si>
  <si>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</si>
  <si>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</si>
  <si>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</si>
  <si>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</si>
  <si>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</si>
  <si>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</si>
  <si>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</si>
  <si>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</si>
  <si>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</si>
  <si>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</si>
  <si>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</si>
  <si>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</si>
  <si>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</si>
  <si>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</si>
  <si>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</si>
  <si>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</si>
  <si>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</si>
  <si>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</si>
  <si>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</si>
  <si>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</si>
  <si>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</si>
  <si>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</si>
  <si>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</si>
  <si>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</si>
  <si>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</si>
  <si>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</si>
  <si>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</si>
  <si>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</si>
  <si>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</si>
  <si>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</si>
  <si>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</si>
  <si>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</si>
  <si>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</si>
  <si>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</si>
  <si>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</si>
  <si>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</si>
  <si>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</si>
  <si>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</si>
  <si>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</si>
  <si>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</si>
  <si>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</si>
  <si>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</si>
  <si>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</si>
  <si>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</si>
  <si>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</si>
  <si>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</si>
  <si>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</si>
  <si>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</si>
  <si>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</si>
  <si>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</si>
  <si>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</si>
  <si>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</si>
  <si>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</si>
  <si>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</si>
  <si>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</si>
  <si>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</si>
  <si>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</si>
  <si>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</si>
  <si>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</si>
  <si>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</si>
  <si>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</si>
  <si>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</si>
  <si>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</si>
  <si>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</si>
  <si>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</si>
  <si>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</si>
  <si>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</si>
  <si>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</si>
  <si>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</si>
  <si>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</si>
  <si>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</si>
  <si>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</si>
  <si>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</si>
  <si>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</si>
  <si>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</si>
  <si>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</si>
  <si>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</si>
  <si>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</si>
  <si>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</si>
  <si>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</si>
  <si>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</si>
  <si>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</si>
  <si>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</si>
  <si>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</si>
  <si>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</si>
  <si>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</si>
  <si>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</si>
  <si>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</si>
  <si>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</si>
  <si>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</si>
  <si>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</si>
  <si>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</si>
  <si>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</si>
  <si>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</si>
  <si>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</si>
  <si>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</si>
  <si>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</si>
  <si>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</si>
  <si>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</si>
  <si>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</si>
  <si>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</si>
  <si>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</si>
  <si>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</si>
  <si>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</si>
  <si>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</si>
  <si>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</si>
  <si>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</si>
  <si>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</si>
  <si>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</si>
  <si>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</si>
  <si>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</si>
  <si>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</si>
  <si>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</si>
  <si>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</si>
  <si>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</si>
  <si>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</si>
  <si>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</si>
  <si>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</si>
  <si>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</si>
  <si>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</si>
  <si>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</si>
  <si>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</si>
  <si>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</si>
  <si>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</si>
  <si>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</si>
  <si>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</si>
  <si>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</si>
  <si>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</si>
  <si>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</si>
  <si>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</si>
  <si>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</si>
  <si>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</si>
  <si>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</si>
  <si>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</si>
  <si>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</si>
  <si>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</si>
  <si>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</si>
  <si>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</si>
  <si>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</si>
  <si>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</si>
  <si>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</si>
  <si>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</si>
  <si>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</si>
  <si>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</si>
  <si>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</si>
  <si>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</si>
  <si>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</si>
  <si>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</si>
  <si>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</si>
  <si>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</si>
  <si>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</si>
  <si>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</si>
  <si>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</si>
  <si>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</si>
  <si>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</si>
  <si>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</si>
  <si>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</si>
  <si>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</si>
  <si>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</si>
  <si>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</si>
  <si>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</si>
  <si>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</si>
  <si>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</si>
  <si>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</si>
  <si>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</si>
  <si>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</si>
  <si>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</si>
  <si>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</si>
  <si>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</si>
  <si>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</si>
  <si>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</si>
  <si>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</si>
  <si>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</si>
  <si>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</si>
  <si>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</si>
  <si>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</si>
  <si>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</si>
  <si>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</si>
  <si>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</si>
  <si>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</si>
  <si>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</si>
  <si>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</si>
  <si>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</si>
  <si>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</si>
  <si>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</si>
  <si>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</si>
  <si>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</si>
  <si>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</si>
  <si>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</si>
  <si>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</si>
  <si>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</si>
  <si>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</si>
  <si>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</si>
  <si>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</si>
  <si>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</si>
  <si>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</si>
  <si>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</si>
  <si>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</si>
  <si>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</si>
  <si>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</si>
  <si>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</si>
  <si>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</si>
  <si>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</si>
  <si>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</si>
  <si>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</si>
  <si>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</si>
  <si>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</si>
  <si>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</si>
  <si>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</si>
  <si>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</si>
  <si>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</si>
  <si>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</si>
  <si>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</si>
  <si>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</si>
  <si>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</si>
  <si>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</si>
  <si>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</si>
  <si>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</si>
  <si>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</si>
  <si>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</si>
  <si>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</si>
  <si>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</si>
  <si>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</si>
  <si>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</si>
  <si>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</si>
  <si>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</si>
  <si>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</si>
  <si>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</si>
  <si>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</si>
  <si>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</si>
  <si>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</si>
  <si>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</si>
  <si>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</si>
  <si>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</si>
  <si>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</si>
  <si>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</si>
  <si>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</si>
  <si>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</si>
  <si>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</si>
  <si>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</si>
  <si>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</si>
  <si>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</si>
  <si>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</si>
  <si>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</si>
  <si>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</si>
  <si>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</si>
  <si>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</si>
  <si>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</si>
  <si>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</si>
  <si>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</si>
  <si>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</si>
  <si>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</si>
  <si>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</si>
  <si>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</si>
  <si>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</si>
  <si>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</si>
  <si>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</si>
  <si>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</si>
  <si>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</si>
  <si>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</si>
  <si>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</si>
  <si>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</si>
  <si>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</si>
  <si>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</si>
  <si>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</si>
  <si>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</si>
  <si>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</si>
  <si>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</si>
  <si>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</si>
  <si>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</si>
  <si>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</si>
  <si>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</si>
  <si>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</si>
  <si>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</si>
  <si>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</si>
  <si>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</si>
  <si>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</si>
  <si>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</si>
  <si>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</si>
  <si>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</si>
  <si>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</si>
  <si>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</si>
  <si>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</si>
  <si>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</si>
  <si>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</si>
  <si>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</si>
  <si>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</si>
  <si>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</si>
  <si>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</si>
  <si>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</si>
  <si>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</si>
  <si>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</si>
  <si>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</si>
  <si>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</si>
  <si>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</si>
  <si>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</si>
  <si>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</si>
  <si>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</si>
  <si>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</si>
  <si>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</si>
  <si>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</si>
  <si>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</si>
  <si>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</si>
  <si>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</si>
  <si>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</si>
  <si>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</si>
  <si>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</si>
  <si>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</si>
  <si>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</si>
  <si>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</si>
  <si>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</si>
  <si>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</si>
  <si>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</si>
  <si>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</si>
  <si>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</si>
  <si>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</si>
  <si>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</si>
  <si>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</si>
  <si>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</si>
  <si>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</si>
  <si>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</si>
  <si>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</si>
  <si>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</si>
  <si>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</si>
  <si>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</si>
  <si>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</si>
  <si>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</si>
  <si>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</si>
  <si>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</si>
  <si>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</si>
  <si>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</si>
  <si>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</si>
  <si>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</si>
  <si>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</si>
  <si>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</si>
  <si>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</si>
  <si>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</si>
  <si>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</si>
  <si>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</si>
  <si>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</si>
  <si>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</si>
  <si>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</si>
  <si>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</si>
  <si>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</si>
  <si>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</si>
  <si>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</si>
  <si>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</si>
  <si>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</si>
  <si>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</si>
  <si>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</si>
  <si>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</si>
  <si>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</si>
  <si>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</si>
  <si>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</si>
  <si>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</si>
  <si>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</si>
  <si>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</si>
  <si>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</si>
  <si>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</si>
  <si>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</si>
  <si>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</si>
  <si>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</si>
  <si>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</si>
  <si>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</si>
  <si>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</si>
  <si>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</si>
  <si>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</si>
  <si>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</si>
  <si>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</si>
  <si>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</si>
  <si>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</si>
  <si>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</si>
  <si>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</si>
  <si>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</si>
  <si>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</si>
  <si>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</si>
  <si>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</si>
  <si>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</si>
  <si>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</si>
  <si>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</si>
  <si>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</si>
  <si>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</si>
  <si>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</si>
  <si>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</si>
  <si>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</si>
  <si>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</si>
  <si>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</si>
  <si>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</si>
  <si>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</si>
  <si>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</si>
  <si>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</si>
  <si>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</si>
  <si>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</si>
  <si>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</si>
  <si>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</si>
  <si>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</si>
  <si>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</si>
  <si>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</si>
  <si>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</si>
  <si>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</si>
  <si>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</si>
  <si>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</si>
  <si>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</si>
  <si>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</si>
  <si>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</si>
  <si>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</si>
  <si>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</si>
  <si>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</si>
  <si>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</si>
  <si>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</si>
  <si>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</si>
  <si>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</si>
  <si>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</si>
  <si>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</si>
  <si>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</si>
  <si>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</si>
  <si>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</si>
  <si>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</si>
  <si>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</si>
  <si>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</si>
  <si>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</si>
  <si>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</si>
  <si>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</si>
  <si>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</si>
  <si>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</si>
  <si>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</si>
  <si>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</si>
  <si>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</si>
  <si>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</si>
  <si>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</si>
  <si>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</si>
  <si>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</si>
  <si>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</si>
  <si>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</si>
  <si>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</si>
  <si>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</si>
  <si>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</si>
  <si>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</si>
  <si>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</si>
  <si>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</si>
  <si>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</si>
  <si>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</si>
  <si>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</si>
  <si>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</si>
  <si>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</si>
  <si>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</si>
  <si>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</si>
  <si>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</si>
  <si>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</si>
  <si>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</si>
  <si>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</si>
  <si>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</si>
  <si>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</si>
  <si>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</si>
  <si>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</si>
  <si>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</si>
  <si>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</si>
  <si>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</si>
  <si>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</si>
  <si>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</si>
  <si>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</si>
  <si>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</si>
  <si>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</si>
  <si>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</si>
  <si>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</si>
  <si>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</si>
  <si>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</si>
  <si>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</si>
  <si>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</si>
  <si>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</si>
  <si>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</si>
  <si>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</si>
  <si>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</si>
  <si>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</si>
  <si>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</si>
  <si>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</si>
  <si>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</si>
  <si>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</si>
  <si>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</si>
  <si>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</si>
  <si>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</si>
  <si>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</si>
  <si>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</si>
  <si>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</si>
  <si>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</si>
  <si>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</si>
  <si>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</si>
  <si>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</si>
  <si>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</si>
  <si>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</si>
  <si>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</si>
  <si>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</si>
  <si>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</si>
  <si>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</si>
  <si>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</si>
  <si>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</si>
  <si>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</si>
  <si>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</si>
  <si>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</si>
  <si>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</si>
  <si>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</si>
  <si>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</si>
  <si>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</si>
  <si>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</si>
  <si>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</si>
  <si>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</si>
  <si>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</si>
  <si>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</si>
  <si>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</si>
  <si>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</si>
  <si>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</si>
  <si>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</si>
  <si>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</si>
  <si>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</si>
  <si>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</si>
  <si>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</si>
  <si>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</si>
  <si>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</si>
  <si>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</si>
  <si>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</si>
  <si>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</si>
  <si>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</si>
  <si>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</si>
  <si>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</si>
  <si>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</si>
  <si>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</si>
  <si>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</si>
  <si>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</si>
  <si>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</si>
  <si>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</si>
  <si>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</si>
  <si>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</si>
  <si>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</si>
  <si>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</si>
  <si>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</si>
  <si>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</si>
  <si>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</si>
  <si>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</si>
  <si>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</si>
  <si>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</si>
  <si>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</si>
  <si>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</si>
  <si>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</si>
  <si>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</si>
  <si>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</si>
  <si>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</si>
  <si>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</si>
  <si>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</si>
  <si>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</si>
  <si>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</si>
  <si>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</si>
  <si>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</si>
  <si>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</si>
  <si>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</si>
  <si>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</si>
  <si>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</si>
  <si>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</si>
  <si>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</si>
  <si>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</si>
  <si>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</si>
  <si>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</si>
  <si>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</si>
  <si>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</si>
  <si>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</si>
  <si>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</si>
  <si>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</si>
  <si>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</si>
  <si>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</si>
  <si>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</si>
  <si>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</si>
  <si>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</si>
  <si>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</si>
  <si>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</si>
  <si>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</si>
  <si>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</si>
  <si>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</si>
  <si>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</si>
  <si>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</si>
  <si>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</si>
  <si>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</si>
  <si>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</si>
  <si>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</si>
  <si>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</si>
  <si>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</si>
  <si>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</si>
  <si>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</si>
  <si>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</si>
  <si>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</si>
  <si>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</si>
  <si>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</si>
  <si>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</si>
  <si>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</si>
  <si>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</si>
  <si>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</si>
  <si>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</si>
  <si>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</si>
  <si>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</si>
  <si>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</si>
  <si>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</si>
  <si>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</si>
  <si>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</si>
  <si>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</si>
  <si>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</si>
  <si>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</si>
  <si>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</si>
  <si>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</si>
  <si>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</si>
  <si>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</si>
  <si>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</si>
  <si>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</si>
  <si>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</si>
  <si>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</si>
  <si>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</si>
  <si>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</si>
  <si>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</si>
  <si>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</si>
  <si>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</si>
  <si>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</si>
  <si>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</si>
  <si>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</si>
  <si>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</si>
  <si>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</si>
  <si>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</si>
  <si>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</si>
  <si>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</si>
  <si>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</si>
  <si>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</si>
  <si>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</si>
  <si>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</si>
  <si>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</si>
  <si>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</si>
  <si>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</si>
  <si>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</si>
  <si>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</si>
  <si>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</si>
  <si>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</si>
  <si>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</si>
  <si>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</si>
  <si>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</si>
  <si>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</si>
  <si>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</si>
  <si>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</si>
  <si>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</si>
  <si>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</si>
  <si>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</si>
  <si>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</si>
  <si>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</si>
  <si>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</si>
  <si>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</si>
  <si>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</si>
  <si>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</si>
  <si>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</si>
  <si>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</si>
  <si>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</si>
  <si>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</si>
  <si>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</si>
  <si>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</si>
  <si>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</si>
  <si>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</si>
  <si>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</si>
  <si>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</si>
  <si>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</si>
  <si>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</si>
  <si>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</si>
  <si>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</si>
  <si>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</si>
  <si>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</si>
  <si>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</si>
  <si>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</si>
  <si>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</si>
  <si>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</si>
  <si>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</si>
  <si>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</si>
  <si>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</si>
  <si>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</si>
  <si>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</si>
  <si>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</si>
  <si>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</si>
  <si>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</si>
  <si>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</si>
  <si>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</si>
  <si>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</si>
  <si>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</si>
  <si>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</si>
  <si>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</si>
  <si>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</si>
  <si>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</si>
  <si>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</si>
  <si>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</si>
  <si>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</si>
  <si>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</si>
  <si>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</si>
  <si>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</si>
  <si>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</si>
  <si>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</si>
  <si>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</si>
  <si>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</si>
  <si>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</si>
  <si>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</si>
  <si>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</si>
  <si>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</si>
  <si>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</si>
  <si>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</si>
  <si>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</si>
  <si>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</si>
  <si>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</si>
  <si>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</si>
  <si>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</si>
  <si>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</si>
  <si>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</si>
  <si>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</si>
  <si>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</si>
  <si>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</si>
  <si>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</si>
  <si>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</si>
  <si>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</si>
  <si>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</si>
  <si>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</si>
  <si>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</si>
  <si>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</si>
  <si>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</si>
  <si>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</si>
  <si>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</si>
  <si>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</si>
  <si>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</si>
  <si>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</si>
  <si>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</si>
  <si>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</si>
  <si>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</si>
  <si>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</si>
  <si>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</si>
  <si>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</si>
  <si>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</si>
  <si>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</si>
  <si>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</si>
  <si>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</si>
  <si>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</si>
  <si>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</si>
  <si>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</si>
  <si>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</si>
  <si>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</si>
  <si>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</si>
  <si>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</si>
  <si>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</si>
  <si>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</si>
  <si>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</si>
  <si>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</si>
  <si>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</si>
  <si>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</si>
  <si>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</si>
  <si>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</si>
  <si>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</si>
  <si>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</si>
  <si>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</si>
  <si>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</si>
  <si>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</si>
  <si>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</si>
  <si>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</si>
  <si>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</si>
  <si>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</si>
  <si>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</si>
  <si>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</si>
  <si>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</si>
  <si>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</si>
  <si>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</si>
  <si>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</si>
  <si>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</si>
  <si>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</si>
  <si>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</si>
  <si>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</si>
  <si>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</si>
  <si>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</si>
  <si>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</si>
  <si>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</si>
  <si>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</si>
  <si>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</si>
  <si>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</si>
  <si>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</si>
  <si>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</si>
  <si>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</si>
  <si>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</si>
  <si>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</si>
  <si>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</si>
  <si>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</si>
  <si>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</si>
  <si>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</si>
  <si>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</si>
  <si>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</si>
  <si>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</si>
  <si>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</si>
  <si>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</si>
  <si>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</si>
  <si>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</si>
  <si>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</si>
  <si>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</si>
  <si>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</si>
  <si>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</si>
  <si>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</si>
  <si>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</si>
  <si>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</si>
  <si>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</si>
  <si>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</si>
  <si>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</si>
  <si>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</si>
  <si>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</si>
  <si>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</si>
  <si>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</si>
  <si>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</si>
  <si>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</si>
  <si>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</si>
  <si>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</si>
  <si>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</si>
  <si>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</si>
  <si>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</si>
  <si>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</si>
  <si>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</si>
  <si>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</si>
  <si>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</si>
  <si>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</si>
  <si>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</si>
  <si>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</si>
  <si>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</si>
  <si>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</si>
  <si>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</si>
  <si>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</si>
  <si>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</si>
  <si>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</si>
  <si>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</si>
  <si>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</si>
  <si>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</si>
  <si>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</si>
  <si>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</si>
  <si>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</si>
  <si>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</si>
  <si>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</si>
  <si>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</si>
  <si>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</si>
  <si>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</si>
  <si>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</si>
  <si>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</si>
  <si>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</si>
  <si>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</si>
  <si>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</si>
  <si>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</si>
  <si>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</si>
  <si>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</si>
  <si>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</si>
  <si>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</si>
  <si>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</si>
  <si>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</si>
  <si>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</si>
  <si>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</si>
  <si>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</si>
  <si>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</si>
  <si>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</si>
  <si>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</si>
  <si>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</si>
  <si>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</si>
  <si>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</si>
  <si>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</si>
  <si>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</si>
  <si>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</si>
  <si>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</si>
  <si>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</si>
  <si>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</si>
  <si>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</si>
  <si>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</si>
  <si>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</si>
  <si>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</si>
  <si>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</si>
  <si>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</si>
  <si>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</si>
  <si>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</si>
  <si>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</si>
  <si>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</si>
  <si>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</si>
  <si>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</si>
  <si>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</si>
  <si>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</si>
  <si>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</si>
  <si>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</si>
  <si>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</si>
  <si>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</si>
  <si>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</si>
  <si>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</si>
  <si>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</si>
  <si>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</si>
  <si>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</si>
  <si>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</si>
  <si>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</si>
  <si>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</si>
  <si>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</si>
  <si>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</si>
  <si>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</si>
  <si>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</si>
  <si>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</si>
  <si>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</si>
  <si>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</si>
  <si>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</si>
  <si>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</si>
  <si>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</si>
  <si>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</si>
  <si>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</si>
  <si>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</si>
  <si>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</si>
  <si>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</si>
  <si>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</si>
  <si>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</si>
  <si>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</si>
  <si>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</si>
  <si>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</si>
  <si>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</si>
  <si>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</si>
  <si>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</si>
  <si>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</si>
  <si>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</si>
  <si>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</si>
  <si>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</si>
  <si>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</si>
  <si>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</si>
  <si>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</si>
  <si>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</si>
  <si>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</si>
  <si>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</si>
  <si>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</si>
  <si>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</si>
  <si>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</si>
  <si>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</si>
  <si>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</si>
  <si>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</si>
  <si>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</si>
  <si>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</si>
  <si>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</si>
  <si>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</si>
  <si>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</si>
  <si>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</si>
  <si>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</si>
  <si>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</si>
  <si>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</si>
  <si>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</si>
  <si>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</si>
  <si>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</si>
  <si>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</si>
  <si>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</si>
  <si>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</si>
  <si>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</si>
  <si>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</si>
  <si>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</si>
  <si>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</si>
  <si>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</si>
  <si>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</si>
  <si>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</si>
  <si>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</si>
  <si>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</si>
  <si>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</si>
  <si>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</si>
  <si>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</si>
  <si>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</si>
  <si>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</si>
  <si>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</si>
  <si>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</si>
  <si>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</si>
  <si>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</si>
  <si>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</si>
  <si>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</si>
  <si>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</si>
  <si>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</si>
  <si>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</si>
  <si>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</si>
  <si>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</si>
  <si>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</si>
  <si>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</si>
  <si>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</si>
  <si>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</si>
  <si>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</si>
  <si>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</si>
  <si>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</si>
  <si>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</si>
  <si>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</si>
  <si>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</si>
  <si>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</si>
  <si>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</si>
  <si>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</si>
  <si>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</si>
  <si>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</si>
  <si>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</si>
  <si>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</si>
  <si>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</si>
  <si>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</si>
  <si>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</si>
  <si>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</si>
  <si>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</si>
  <si>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</si>
  <si>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</si>
  <si>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</si>
  <si>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</si>
  <si>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</si>
  <si>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</si>
  <si>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</si>
  <si>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</si>
  <si>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</si>
  <si>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</si>
  <si>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</si>
  <si>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</si>
  <si>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</si>
  <si>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</si>
  <si>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</si>
  <si>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</si>
  <si>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</si>
  <si>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</si>
  <si>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</si>
  <si>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</si>
  <si>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</si>
  <si>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</si>
  <si>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</si>
  <si>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</si>
  <si>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</si>
  <si>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</si>
  <si>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</si>
  <si>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</si>
  <si>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</si>
  <si>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</si>
  <si>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</si>
  <si>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</si>
  <si>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</si>
  <si>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</si>
  <si>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</si>
  <si>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</si>
  <si>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</si>
  <si>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</si>
  <si>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</si>
  <si>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</si>
  <si>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</si>
  <si>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</si>
  <si>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</si>
  <si>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</si>
  <si>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</si>
  <si>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</si>
  <si>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</si>
  <si>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</si>
  <si>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</si>
  <si>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</si>
  <si>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</si>
  <si>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</si>
  <si>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</si>
  <si>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</si>
  <si>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</si>
  <si>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</si>
  <si>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</si>
  <si>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</si>
  <si>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</si>
  <si>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</si>
  <si>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</si>
  <si>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</si>
  <si>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</si>
  <si>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</si>
  <si>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</si>
  <si>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</si>
  <si>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</si>
  <si>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</si>
  <si>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</si>
  <si>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</si>
  <si>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</si>
  <si>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</si>
  <si>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</si>
  <si>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</si>
  <si>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</si>
  <si>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</si>
  <si>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</si>
  <si>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</si>
  <si>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</si>
  <si>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</si>
  <si>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</si>
  <si>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</si>
  <si>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</si>
  <si>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</si>
  <si>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</si>
  <si>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</si>
  <si>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</si>
  <si>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</si>
  <si>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</si>
  <si>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</si>
  <si>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</si>
  <si>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</si>
  <si>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</si>
  <si>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</si>
  <si>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</si>
  <si>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</si>
  <si>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</si>
  <si>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</si>
  <si>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</si>
  <si>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</si>
  <si>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</si>
  <si>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</si>
  <si>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</si>
  <si>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</si>
  <si>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</si>
  <si>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</si>
  <si>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</si>
  <si>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</si>
  <si>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</si>
  <si>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</si>
  <si>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</si>
  <si>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</si>
  <si>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</si>
  <si>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</si>
  <si>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</si>
  <si>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</si>
  <si>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</si>
  <si>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</si>
  <si>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</si>
  <si>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</si>
  <si>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</si>
  <si>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</si>
  <si>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</si>
  <si>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</si>
  <si>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</si>
  <si>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</si>
  <si>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</si>
  <si>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</si>
  <si>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</si>
  <si>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</si>
  <si>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</si>
  <si>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</si>
  <si>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</si>
  <si>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</si>
  <si>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</si>
  <si>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</si>
  <si>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</si>
  <si>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</si>
  <si>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</si>
  <si>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</si>
  <si>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</si>
  <si>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</si>
  <si>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</si>
  <si>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</si>
  <si>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</si>
  <si>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</si>
  <si>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</si>
  <si>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</si>
  <si>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</si>
  <si>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</si>
  <si>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</si>
  <si>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</si>
  <si>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</si>
  <si>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</si>
  <si>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</si>
  <si>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</si>
  <si>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</si>
  <si>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</si>
  <si>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</si>
  <si>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</si>
  <si>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</si>
  <si>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</si>
  <si>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</si>
  <si>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</si>
  <si>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</si>
  <si>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</si>
  <si>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</si>
  <si>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</si>
  <si>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</si>
  <si>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</si>
  <si>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</si>
  <si>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</si>
  <si>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</si>
  <si>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</si>
  <si>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</si>
  <si>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</si>
  <si>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</si>
  <si>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</si>
  <si>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</si>
  <si>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</si>
  <si>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</si>
  <si>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</si>
  <si>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</si>
  <si>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</si>
  <si>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</si>
  <si>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</si>
  <si>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</si>
  <si>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</si>
  <si>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</si>
  <si>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</si>
  <si>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</si>
  <si>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</si>
  <si>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</si>
  <si>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</si>
  <si>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</si>
  <si>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</si>
  <si>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</si>
  <si>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</si>
  <si>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</si>
  <si>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</si>
  <si>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</si>
  <si>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</si>
  <si>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</si>
  <si>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</si>
  <si>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</si>
  <si>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</si>
  <si>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</si>
  <si>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</si>
  <si>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</si>
  <si>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</si>
  <si>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</si>
  <si>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</si>
  <si>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</si>
  <si>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</si>
  <si>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</si>
  <si>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</si>
  <si>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</si>
  <si>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</si>
  <si>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</si>
  <si>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</si>
  <si>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</si>
  <si>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</si>
  <si>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</si>
  <si>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</si>
  <si>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</si>
  <si>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</si>
  <si>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</si>
  <si>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</si>
  <si>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</si>
  <si>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</si>
  <si>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</si>
  <si>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</si>
  <si>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</si>
  <si>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</si>
  <si>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</si>
  <si>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</si>
  <si>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</si>
  <si>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</si>
  <si>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</si>
  <si>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</si>
  <si>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</si>
  <si>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</si>
  <si>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</si>
  <si>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</si>
  <si>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</si>
  <si>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</si>
  <si>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</si>
  <si>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</si>
  <si>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</si>
  <si>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</si>
  <si>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</si>
  <si>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</si>
  <si>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</si>
  <si>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</si>
  <si>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</si>
  <si>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</si>
  <si>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</si>
  <si>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</si>
  <si>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</si>
  <si>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</si>
  <si>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</si>
  <si>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</si>
  <si>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</si>
  <si>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</si>
  <si>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</si>
  <si>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</si>
  <si>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</si>
  <si>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</si>
  <si>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</si>
  <si>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</si>
  <si>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</si>
  <si>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</si>
  <si>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</si>
  <si>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</si>
  <si>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</si>
  <si>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</si>
  <si>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</si>
  <si>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</si>
  <si>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</si>
  <si>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</si>
  <si>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</si>
  <si>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</si>
  <si>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</si>
  <si>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</si>
  <si>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</si>
  <si>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</si>
  <si>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</si>
  <si>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</si>
  <si>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</si>
  <si>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</si>
  <si>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</si>
  <si>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</si>
  <si>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</si>
  <si>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</si>
  <si>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</si>
  <si>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</si>
  <si>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</si>
  <si>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</si>
  <si>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</si>
  <si>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</si>
  <si>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</si>
  <si>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</si>
  <si>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</si>
  <si>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</si>
  <si>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</si>
  <si>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</si>
  <si>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</si>
  <si>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</si>
  <si>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</si>
  <si>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</si>
  <si>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</si>
  <si>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</si>
  <si>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</si>
  <si>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</si>
  <si>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</si>
  <si>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</si>
  <si>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</si>
  <si>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</si>
  <si>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</si>
  <si>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</si>
  <si>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</si>
  <si>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</si>
  <si>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</si>
  <si>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</si>
  <si>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</si>
  <si>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</si>
  <si>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</si>
  <si>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</si>
  <si>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</si>
  <si>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</si>
  <si>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</si>
  <si>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</si>
  <si>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</si>
  <si>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</si>
  <si>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</si>
  <si>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</si>
  <si>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</si>
  <si>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</si>
  <si>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</si>
  <si>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</si>
  <si>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</si>
  <si>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</si>
  <si>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</si>
  <si>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</si>
  <si>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</si>
  <si>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</si>
  <si>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</si>
  <si>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</si>
  <si>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</si>
  <si>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</si>
  <si>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</si>
  <si>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</si>
  <si>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</si>
  <si>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</si>
  <si>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</si>
  <si>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</si>
  <si>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</si>
  <si>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</si>
  <si>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</si>
  <si>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</si>
  <si>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</si>
  <si>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</si>
  <si>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</si>
  <si>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</si>
  <si>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</si>
  <si>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</si>
  <si>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</si>
  <si>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</si>
  <si>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</si>
  <si>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</si>
  <si>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</si>
  <si>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</si>
  <si>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</si>
  <si>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</si>
  <si>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</si>
  <si>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</si>
  <si>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</si>
  <si>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</si>
  <si>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</si>
  <si>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</si>
  <si>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</si>
  <si>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</si>
  <si>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</si>
  <si>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</si>
  <si>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</si>
  <si>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</si>
  <si>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</si>
  <si>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</si>
  <si>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</si>
  <si>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</si>
  <si>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</si>
  <si>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</si>
  <si>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</si>
  <si>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</si>
  <si>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</si>
  <si>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</si>
  <si>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</si>
  <si>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</si>
  <si>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</si>
  <si>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</si>
  <si>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</si>
  <si>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</si>
  <si>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</si>
  <si>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</si>
  <si>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</si>
  <si>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</si>
  <si>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</si>
  <si>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</si>
  <si>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</si>
  <si>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</si>
  <si>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</si>
  <si>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</si>
  <si>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</si>
  <si>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</si>
  <si>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</si>
  <si>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</si>
  <si>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</si>
  <si>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</si>
  <si>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</si>
  <si>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</si>
  <si>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</si>
  <si>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</si>
  <si>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</si>
  <si>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</si>
  <si>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</si>
  <si>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</si>
  <si>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</si>
  <si>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</si>
  <si>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</si>
  <si>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</si>
  <si>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</si>
  <si>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</si>
  <si>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</si>
  <si>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</si>
  <si>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</si>
  <si>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</si>
  <si>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</si>
  <si>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</si>
  <si>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</si>
  <si>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</si>
  <si>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</si>
  <si>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</si>
  <si>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</si>
  <si>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</si>
  <si>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</si>
  <si>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</si>
  <si>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</si>
  <si>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</si>
  <si>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</si>
  <si>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</si>
  <si>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</si>
  <si>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</si>
  <si>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</si>
  <si>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</si>
  <si>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</si>
  <si>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</si>
  <si>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</si>
  <si>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</si>
  <si>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</si>
  <si>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</si>
  <si>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</si>
  <si>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</si>
  <si>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</si>
  <si>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</si>
  <si>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</si>
  <si>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</si>
  <si>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</si>
  <si>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</si>
  <si>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</si>
  <si>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</si>
  <si>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</si>
  <si>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</si>
  <si>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</si>
  <si>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</si>
  <si>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</si>
  <si>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</si>
  <si>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</si>
  <si>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</si>
  <si>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</si>
  <si>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</si>
  <si>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</si>
  <si>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</si>
  <si>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</si>
  <si>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</si>
  <si>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</si>
  <si>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</si>
  <si>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</si>
  <si>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</si>
  <si>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</si>
  <si>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</si>
  <si>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</si>
  <si>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</si>
  <si>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</si>
  <si>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</si>
  <si>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</si>
  <si>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</si>
  <si>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</si>
  <si>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</si>
  <si>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</si>
  <si>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</si>
  <si>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</si>
  <si>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</si>
  <si>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</si>
  <si>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</si>
  <si>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</si>
  <si>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</si>
  <si>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</si>
  <si>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</si>
  <si>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</si>
  <si>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</si>
  <si>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</si>
  <si>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</si>
  <si>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</si>
  <si>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</si>
  <si>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</si>
  <si>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</si>
  <si>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</si>
  <si>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</si>
  <si>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</si>
  <si>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</si>
  <si>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</si>
  <si>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</si>
  <si>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</si>
  <si>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</si>
  <si>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</si>
  <si>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</si>
  <si>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</si>
  <si>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</si>
  <si>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</si>
  <si>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</si>
  <si>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</si>
  <si>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</si>
  <si>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</si>
  <si>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</si>
  <si>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</si>
  <si>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</si>
  <si>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</si>
  <si>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</si>
  <si>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</si>
  <si>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</si>
  <si>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</si>
  <si>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</si>
  <si>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</si>
  <si>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</si>
  <si>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</si>
  <si>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</si>
  <si>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</si>
  <si>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</si>
  <si>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</si>
  <si>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</si>
  <si>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</si>
  <si>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</si>
  <si>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</si>
  <si>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</si>
  <si>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</si>
  <si>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</si>
  <si>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</si>
  <si>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</si>
  <si>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</si>
  <si>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</si>
  <si>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</si>
  <si>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</si>
  <si>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</si>
  <si>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</si>
  <si>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</si>
  <si>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</si>
  <si>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</si>
  <si>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</si>
  <si>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</si>
  <si>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</si>
  <si>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</si>
  <si>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</si>
  <si>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</si>
  <si>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</si>
  <si>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</si>
  <si>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</si>
  <si>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</si>
  <si>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</si>
  <si>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</si>
  <si>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</si>
  <si>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</si>
  <si>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</si>
  <si>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</si>
  <si>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</si>
  <si>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</si>
  <si>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</si>
  <si>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</si>
  <si>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</si>
  <si>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</si>
  <si>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</si>
  <si>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</si>
  <si>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</si>
  <si>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</si>
  <si>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</si>
  <si>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</si>
  <si>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</si>
  <si>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</si>
  <si>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</si>
  <si>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</si>
  <si>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</si>
  <si>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</si>
  <si>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</si>
  <si>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</si>
  <si>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</si>
  <si>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</si>
  <si>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</si>
  <si>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</si>
  <si>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</si>
  <si>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</si>
  <si>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</si>
  <si>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</si>
  <si>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</si>
  <si>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</si>
  <si>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</si>
  <si>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</si>
  <si>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</si>
  <si>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</si>
  <si>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</si>
  <si>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</si>
  <si>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</si>
  <si>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</si>
  <si>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</si>
  <si>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</si>
  <si>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</si>
  <si>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</si>
  <si>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</si>
  <si>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</si>
  <si>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</si>
  <si>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</si>
  <si>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</si>
  <si>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</si>
  <si>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</si>
  <si>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</si>
  <si>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</si>
  <si>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</si>
  <si>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</si>
  <si>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</si>
  <si>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</si>
  <si>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</si>
  <si>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</si>
  <si>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</si>
  <si>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</si>
  <si>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</si>
  <si>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</si>
  <si>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</si>
  <si>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</si>
  <si>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</si>
  <si>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</si>
  <si>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</si>
  <si>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</si>
  <si>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</si>
  <si>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</si>
  <si>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</si>
  <si>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</si>
  <si>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</si>
  <si>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</si>
  <si>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</si>
  <si>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</si>
  <si>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</si>
  <si>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</si>
  <si>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</si>
  <si>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</si>
  <si>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</si>
  <si>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</si>
  <si>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</si>
  <si>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</si>
  <si>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</si>
  <si>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</si>
  <si>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</si>
  <si>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</si>
  <si>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</si>
  <si>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</si>
  <si>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</si>
  <si>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</si>
  <si>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</si>
  <si>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</si>
  <si>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</si>
  <si>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</si>
  <si>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</si>
  <si>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</si>
  <si>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</si>
  <si>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</si>
  <si>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</si>
  <si>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</si>
  <si>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</si>
  <si>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</si>
  <si>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</si>
  <si>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</si>
  <si>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</si>
  <si>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</si>
  <si>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</si>
  <si>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</si>
  <si>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</si>
  <si>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</si>
  <si>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</si>
  <si>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</si>
  <si>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</si>
  <si>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</si>
  <si>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</si>
  <si>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</si>
  <si>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</si>
  <si>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</si>
  <si>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</si>
  <si>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</si>
  <si>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</si>
  <si>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</si>
  <si>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</si>
  <si>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</si>
  <si>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</si>
  <si>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</si>
  <si>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</si>
  <si>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</si>
  <si>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</si>
  <si>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</si>
  <si>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</si>
  <si>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</si>
  <si>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</si>
  <si>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</si>
  <si>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</si>
  <si>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</si>
  <si>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</si>
  <si>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</si>
  <si>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</si>
  <si>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</si>
  <si>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</si>
  <si>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</si>
  <si>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</si>
  <si>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</si>
  <si>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</si>
  <si>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</si>
  <si>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</si>
  <si>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</si>
  <si>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</si>
  <si>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</si>
  <si>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</si>
  <si>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</si>
  <si>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</si>
  <si>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</si>
  <si>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</si>
  <si>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</si>
  <si>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</si>
  <si>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</si>
  <si>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</si>
  <si>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</si>
  <si>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</si>
  <si>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</si>
  <si>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</si>
  <si>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</si>
  <si>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</si>
  <si>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</si>
  <si>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</si>
  <si>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</si>
  <si>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</si>
  <si>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</si>
  <si>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</si>
  <si>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</si>
  <si>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</si>
  <si>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</si>
  <si>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</si>
  <si>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</si>
  <si>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</si>
  <si>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</si>
  <si>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</si>
  <si>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</si>
  <si>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</si>
  <si>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</si>
  <si>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</si>
  <si>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</si>
  <si>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</si>
  <si>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</si>
  <si>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</si>
  <si>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</si>
  <si>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</si>
  <si>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</si>
  <si>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</si>
  <si>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</si>
  <si>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</si>
  <si>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</si>
  <si>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</si>
  <si>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</si>
  <si>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</si>
  <si>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</si>
  <si>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</si>
  <si>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</si>
  <si>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</si>
  <si>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</si>
  <si>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</si>
  <si>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</si>
  <si>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</si>
  <si>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</si>
  <si>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</si>
  <si>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</si>
  <si>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</si>
  <si>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</si>
  <si>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</si>
  <si>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</si>
  <si>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</si>
  <si>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</si>
  <si>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</si>
  <si>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</si>
  <si>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</si>
  <si>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</si>
  <si>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</si>
  <si>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</si>
  <si>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</si>
  <si>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</si>
  <si>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</si>
  <si>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</si>
  <si>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</si>
  <si>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</si>
  <si>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</si>
  <si>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</si>
  <si>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</si>
  <si>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</si>
  <si>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</si>
  <si>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</si>
  <si>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</si>
  <si>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</si>
  <si>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</si>
  <si>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</si>
  <si>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</si>
  <si>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</si>
  <si>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</si>
  <si>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</si>
  <si>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</si>
  <si>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</si>
  <si>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</si>
  <si>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</si>
  <si>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</si>
  <si>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</si>
  <si>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</si>
  <si>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</si>
  <si>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</si>
  <si>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</si>
  <si>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</si>
  <si>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</si>
  <si>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</si>
  <si>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</si>
  <si>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</si>
  <si>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</si>
  <si>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</si>
  <si>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</si>
  <si>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</si>
  <si>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</si>
  <si>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</si>
  <si>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</si>
  <si>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</si>
  <si>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</si>
  <si>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</si>
  <si>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</si>
  <si>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</si>
  <si>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</si>
  <si>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</si>
  <si>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</si>
  <si>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</si>
  <si>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</si>
  <si>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</si>
  <si>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</si>
  <si>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</si>
  <si>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</si>
  <si>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</si>
  <si>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</si>
  <si>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</si>
  <si>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</si>
  <si>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</si>
  <si>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</si>
  <si>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</si>
  <si>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</si>
  <si>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</si>
  <si>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</si>
  <si>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</si>
  <si>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</si>
  <si>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</si>
  <si>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</si>
  <si>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</si>
  <si>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</si>
  <si>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</si>
  <si>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</si>
  <si>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</si>
  <si>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</si>
  <si>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</si>
  <si>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</si>
  <si>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</si>
  <si>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</si>
  <si>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</si>
  <si>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</si>
  <si>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</si>
  <si>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</si>
  <si>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</si>
  <si>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</si>
  <si>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</si>
  <si>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</si>
  <si>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</si>
  <si>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</si>
  <si>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</si>
  <si>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</si>
  <si>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</si>
  <si>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</si>
  <si>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</si>
  <si>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</si>
  <si>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</si>
  <si>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</si>
  <si>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</si>
  <si>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</si>
  <si>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</si>
  <si>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</si>
  <si>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</si>
  <si>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</si>
  <si>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</si>
  <si>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</si>
  <si>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</si>
  <si>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</si>
  <si>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</si>
  <si>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</si>
  <si>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</si>
  <si>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</si>
  <si>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</si>
  <si>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</si>
  <si>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</si>
  <si>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</si>
  <si>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</si>
  <si>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</si>
  <si>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</si>
  <si>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</si>
  <si>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</si>
  <si>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</si>
  <si>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</si>
  <si>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</si>
  <si>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</si>
  <si>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</si>
  <si>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</si>
  <si>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</si>
  <si>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</si>
  <si>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</si>
  <si>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</si>
  <si>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</si>
  <si>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</si>
  <si>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</si>
  <si>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</si>
  <si>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</si>
  <si>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</si>
  <si>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</si>
  <si>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</si>
  <si>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</si>
  <si>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</si>
  <si>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</si>
  <si>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</si>
  <si>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</si>
  <si>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</si>
  <si>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</si>
  <si>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</si>
  <si>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</si>
  <si>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</si>
  <si>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</si>
  <si>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</si>
  <si>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</si>
  <si>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</si>
  <si>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</si>
  <si>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</si>
  <si>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</si>
  <si>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</si>
  <si>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</si>
  <si>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</si>
  <si>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</si>
  <si>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</si>
  <si>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</si>
  <si>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</si>
  <si>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</si>
  <si>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</si>
  <si>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</si>
  <si>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</si>
  <si>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</si>
  <si>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</si>
  <si>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</si>
  <si>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</si>
  <si>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</si>
  <si>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</si>
  <si>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</si>
  <si>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</si>
  <si>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</si>
  <si>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</si>
  <si>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</si>
  <si>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</si>
  <si>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</si>
  <si>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</si>
  <si>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</si>
  <si>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</si>
  <si>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</si>
  <si>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</si>
  <si>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</si>
  <si>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</si>
  <si>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</si>
  <si>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</si>
  <si>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</si>
  <si>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</si>
  <si>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</si>
  <si>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</si>
  <si>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</si>
  <si>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</si>
  <si>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</si>
  <si>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</si>
  <si>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</si>
  <si>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</si>
  <si>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</si>
  <si>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</si>
  <si>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</si>
  <si>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</si>
  <si>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</si>
  <si>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</si>
  <si>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</si>
  <si>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</si>
  <si>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</si>
  <si>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</si>
  <si>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</si>
  <si>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</si>
  <si>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</si>
  <si>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</si>
  <si>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</si>
  <si>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</si>
  <si>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</si>
  <si>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</si>
  <si>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</si>
  <si>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</si>
  <si>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</si>
  <si>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</si>
  <si>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</si>
  <si>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</si>
  <si>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</si>
  <si>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</si>
  <si>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</si>
  <si>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</si>
  <si>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</si>
  <si>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</si>
  <si>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</si>
  <si>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</si>
  <si>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</si>
  <si>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</si>
  <si>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</si>
  <si>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</si>
  <si>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</si>
  <si>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</si>
  <si>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</si>
  <si>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</si>
  <si>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</si>
  <si>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</si>
  <si>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</si>
  <si>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</si>
  <si>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</si>
  <si>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</si>
  <si>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</si>
  <si>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</si>
  <si>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</si>
  <si>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</si>
  <si>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</si>
  <si>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</si>
  <si>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</si>
  <si>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</si>
  <si>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</si>
  <si>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</si>
  <si>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</si>
  <si>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</si>
  <si>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</si>
  <si>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</si>
  <si>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</si>
  <si>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</si>
  <si>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</si>
  <si>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</si>
  <si>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</si>
  <si>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</si>
  <si>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</si>
  <si>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</si>
  <si>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</si>
  <si>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</si>
  <si>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</si>
  <si>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</si>
  <si>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</si>
  <si>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</si>
  <si>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</si>
  <si>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</si>
  <si>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</si>
  <si>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</si>
  <si>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</si>
  <si>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</si>
  <si>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</si>
  <si>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</si>
  <si>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</si>
  <si>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</si>
  <si>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</si>
  <si>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</si>
  <si>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</si>
  <si>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</si>
  <si>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</si>
  <si>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</si>
  <si>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</si>
  <si>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</si>
  <si>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</si>
  <si>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</si>
  <si>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</si>
  <si>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</si>
  <si>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</si>
  <si>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</si>
  <si>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</si>
  <si>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</si>
  <si>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</si>
  <si>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</si>
  <si>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</si>
  <si>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</si>
  <si>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</si>
  <si>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</si>
  <si>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</si>
  <si>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</si>
  <si>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</si>
  <si>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</si>
  <si>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</si>
  <si>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</si>
  <si>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</si>
  <si>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</si>
  <si>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</si>
  <si>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</si>
  <si>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</si>
  <si>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</si>
  <si>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</si>
  <si>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</si>
  <si>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</si>
  <si>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</si>
  <si>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</si>
  <si>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</si>
  <si>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</si>
  <si>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</si>
  <si>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</si>
  <si>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</si>
  <si>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</si>
  <si>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</si>
  <si>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</si>
  <si>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</si>
  <si>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</si>
  <si>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</si>
  <si>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</si>
  <si>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</si>
  <si>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</si>
  <si>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</si>
  <si>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</si>
  <si>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</si>
  <si>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</si>
  <si>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</si>
  <si>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</si>
  <si>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</si>
  <si>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</si>
  <si>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</si>
  <si>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</si>
  <si>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</si>
  <si>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</si>
  <si>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</si>
  <si>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</si>
  <si>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</si>
  <si>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</si>
  <si>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</si>
  <si>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</si>
  <si>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</si>
  <si>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</si>
  <si>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</si>
  <si>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</si>
  <si>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</si>
  <si>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</si>
  <si>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</si>
  <si>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</si>
  <si>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</si>
  <si>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</si>
  <si>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</si>
  <si>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</si>
  <si>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</si>
  <si>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</si>
  <si>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</si>
  <si>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</si>
  <si>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</si>
  <si>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</si>
  <si>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</si>
  <si>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</si>
  <si>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</si>
  <si>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</si>
  <si>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</si>
  <si>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</si>
  <si>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</si>
  <si>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</si>
  <si>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</si>
  <si>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</si>
  <si>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</si>
  <si>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</si>
  <si>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</si>
  <si>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</si>
  <si>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</si>
  <si>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</si>
  <si>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</si>
  <si>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</si>
  <si>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</si>
  <si>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</si>
  <si>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</si>
  <si>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</si>
  <si>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</si>
  <si>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</si>
  <si>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</si>
  <si>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</si>
  <si>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</si>
  <si>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</si>
  <si>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</si>
  <si>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</si>
  <si>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</si>
  <si>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</si>
  <si>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</si>
  <si>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</si>
  <si>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</si>
  <si>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</si>
  <si>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</si>
  <si>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</si>
  <si>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</si>
  <si>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</si>
  <si>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</si>
  <si>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</si>
  <si>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</si>
  <si>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</si>
  <si>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</si>
  <si>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</si>
  <si>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</si>
  <si>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</si>
  <si>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</si>
  <si>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</si>
  <si>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</si>
  <si>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</si>
  <si>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</si>
  <si>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</si>
  <si>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</si>
  <si>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</si>
  <si>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</si>
  <si>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</si>
  <si>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</si>
  <si>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</si>
  <si>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</si>
  <si>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</si>
  <si>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</si>
  <si>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</si>
  <si>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</si>
  <si>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</si>
  <si>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</si>
  <si>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</si>
  <si>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</si>
  <si>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</si>
  <si>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</si>
  <si>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</si>
  <si>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</si>
  <si>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</si>
  <si>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</si>
  <si>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</si>
  <si>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</si>
  <si>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</si>
  <si>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</si>
  <si>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</si>
  <si>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</si>
  <si>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</si>
  <si>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</si>
  <si>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</si>
  <si>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</si>
  <si>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</si>
  <si>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</si>
  <si>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</si>
  <si>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</si>
  <si>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</si>
  <si>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</si>
  <si>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</si>
  <si>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</si>
  <si>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</si>
  <si>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</si>
  <si>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</si>
  <si>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</si>
  <si>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</si>
  <si>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</si>
  <si>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</si>
  <si>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</si>
  <si>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</si>
  <si>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</si>
  <si>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</si>
  <si>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</si>
  <si>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</si>
  <si>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</si>
  <si>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</si>
  <si>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</si>
  <si>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</si>
  <si>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</si>
  <si>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</si>
  <si>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</si>
  <si>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</si>
  <si>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</si>
  <si>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</si>
  <si>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</si>
  <si>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</si>
  <si>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</si>
  <si>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</si>
  <si>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</si>
  <si>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</si>
  <si>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</si>
  <si>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</si>
  <si>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</si>
  <si>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</si>
  <si>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</si>
  <si>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</si>
  <si>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</si>
  <si>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</si>
  <si>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</si>
  <si>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</si>
  <si>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</si>
  <si>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</si>
  <si>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</si>
  <si>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</si>
  <si>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</si>
  <si>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</si>
  <si>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</si>
  <si>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</si>
  <si>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</si>
  <si>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</si>
  <si>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</si>
  <si>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</si>
  <si>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</si>
  <si>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</si>
  <si>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</si>
  <si>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</si>
  <si>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</si>
  <si>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</si>
  <si>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</si>
  <si>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</si>
  <si>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</si>
  <si>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</si>
  <si>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</si>
  <si>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</si>
  <si>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</si>
  <si>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</si>
  <si>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</si>
  <si>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</si>
  <si>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</si>
  <si>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</si>
  <si>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</si>
  <si>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</si>
  <si>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</si>
  <si>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</si>
  <si>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</si>
  <si>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</si>
  <si>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</si>
  <si>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</si>
  <si>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</si>
  <si>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</si>
  <si>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</si>
  <si>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</si>
  <si>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</si>
  <si>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</si>
  <si>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</si>
  <si>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</si>
  <si>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</si>
  <si>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</si>
  <si>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</si>
  <si>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</si>
  <si>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</si>
  <si>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</si>
  <si>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</si>
  <si>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</si>
  <si>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</si>
  <si>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</si>
  <si>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</si>
  <si>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</si>
  <si>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</si>
  <si>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</si>
  <si>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</si>
  <si>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</si>
  <si>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</si>
  <si>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</si>
  <si>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</si>
  <si>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</si>
  <si>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</si>
  <si>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</si>
  <si>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</si>
  <si>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</si>
  <si>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</si>
  <si>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</si>
  <si>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</si>
  <si>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</si>
  <si>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</si>
  <si>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</si>
  <si>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</si>
  <si>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</si>
  <si>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</si>
  <si>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</si>
  <si>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</si>
  <si>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</si>
  <si>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</si>
  <si>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</si>
  <si>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</si>
  <si>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</si>
  <si>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</si>
  <si>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</si>
  <si>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</si>
  <si>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</si>
  <si>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</si>
  <si>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</si>
  <si>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</si>
  <si>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</si>
  <si>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</si>
  <si>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</si>
  <si>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</si>
  <si>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</si>
  <si>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</si>
  <si>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</si>
  <si>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</si>
  <si>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</si>
  <si>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</si>
  <si>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</si>
  <si>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</si>
  <si>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</si>
  <si>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</si>
  <si>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</si>
  <si>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</si>
  <si>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</si>
  <si>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</si>
  <si>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</si>
  <si>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</si>
  <si>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</si>
  <si>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</si>
  <si>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</si>
  <si>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</si>
  <si>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</si>
  <si>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</si>
  <si>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</si>
  <si>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</si>
  <si>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</si>
  <si>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</si>
  <si>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</si>
  <si>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</si>
  <si>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</si>
  <si>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</si>
  <si>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</si>
  <si>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</si>
  <si>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</si>
  <si>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</si>
  <si>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</si>
  <si>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</si>
  <si>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</si>
  <si>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</si>
  <si>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</si>
  <si>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</si>
  <si>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</si>
  <si>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</si>
  <si>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</si>
  <si>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</si>
  <si>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</si>
  <si>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</si>
  <si>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</si>
  <si>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</si>
  <si>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</si>
  <si>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</si>
  <si>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</si>
  <si>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</si>
  <si>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</si>
  <si>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</si>
  <si>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</si>
  <si>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</si>
  <si>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</si>
  <si>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</si>
  <si>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</si>
  <si>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</si>
  <si>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</si>
  <si>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</si>
  <si>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</si>
  <si>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</si>
  <si>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</si>
  <si>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</si>
  <si>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</si>
  <si>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</si>
  <si>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</si>
  <si>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</si>
  <si>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</si>
  <si>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</si>
  <si>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</si>
  <si>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</si>
  <si>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</si>
  <si>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</si>
  <si>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</si>
  <si>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</si>
  <si>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</si>
  <si>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</si>
  <si>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</si>
  <si>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</si>
  <si>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</si>
  <si>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</si>
  <si>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</si>
  <si>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</si>
  <si>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</si>
  <si>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</si>
  <si>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</si>
  <si>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</si>
  <si>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</si>
  <si>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</si>
  <si>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</si>
  <si>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</si>
  <si>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</si>
  <si>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</si>
  <si>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</si>
  <si>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</si>
  <si>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</si>
  <si>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</si>
  <si>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</si>
  <si>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</si>
  <si>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</si>
  <si>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</si>
  <si>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</si>
  <si>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</si>
  <si>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</si>
  <si>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</si>
  <si>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</si>
  <si>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</si>
  <si>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</si>
  <si>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</si>
  <si>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</si>
  <si>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</si>
  <si>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</si>
  <si>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</si>
  <si>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</si>
  <si>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</si>
  <si>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</si>
  <si>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</si>
  <si>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</si>
  <si>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</si>
  <si>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</si>
  <si>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</si>
  <si>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</si>
  <si>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</si>
  <si>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</si>
  <si>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</si>
  <si>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</si>
  <si>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</si>
  <si>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</si>
  <si>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</si>
  <si>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</si>
  <si>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</si>
  <si>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</si>
  <si>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</si>
  <si>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</si>
  <si>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</si>
  <si>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</si>
  <si>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</si>
  <si>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</si>
  <si>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</si>
  <si>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</si>
  <si>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</si>
  <si>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</si>
  <si>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</si>
  <si>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</si>
  <si>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</si>
  <si>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</si>
  <si>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</si>
  <si>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</si>
  <si>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</si>
  <si>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</si>
  <si>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</si>
  <si>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</si>
  <si>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</si>
  <si>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</si>
  <si>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</si>
  <si>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</si>
  <si>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</si>
  <si>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</si>
  <si>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</si>
  <si>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</si>
  <si>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</si>
  <si>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</si>
  <si>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</si>
  <si>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</si>
  <si>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</si>
  <si>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</si>
  <si>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</si>
  <si>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</si>
  <si>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</si>
  <si>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</si>
  <si>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</si>
  <si>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</si>
  <si>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</si>
  <si>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</si>
  <si>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</si>
  <si>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</si>
  <si>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</si>
  <si>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</si>
  <si>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</si>
  <si>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</si>
  <si>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</si>
  <si>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</si>
  <si>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</si>
  <si>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</si>
  <si>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</si>
  <si>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</si>
  <si>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</si>
  <si>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</si>
  <si>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</si>
  <si>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</si>
  <si>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</si>
  <si>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</si>
  <si>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</si>
  <si>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</si>
  <si>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</si>
  <si>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</si>
  <si>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</si>
  <si>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</si>
  <si>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</si>
  <si>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</si>
  <si>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</si>
  <si>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</si>
  <si>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</si>
  <si>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</si>
  <si>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</si>
  <si>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</si>
  <si>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</si>
  <si>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</si>
  <si>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</si>
  <si>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</si>
  <si>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</si>
  <si>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</si>
  <si>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</si>
  <si>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</si>
  <si>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</si>
  <si>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</si>
  <si>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</si>
  <si>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</si>
  <si>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</si>
  <si>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</si>
  <si>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</si>
  <si>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</si>
  <si>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</si>
  <si>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</si>
  <si>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</si>
  <si>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</si>
  <si>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</si>
  <si>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</si>
  <si>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</si>
  <si>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</si>
  <si>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</si>
  <si>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</si>
  <si>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</si>
  <si>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</si>
  <si>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</si>
  <si>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</si>
  <si>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</si>
  <si>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</si>
  <si>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</si>
  <si>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</si>
  <si>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</si>
  <si>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</si>
  <si>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</si>
  <si>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</si>
  <si>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</si>
  <si>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</si>
  <si>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</si>
  <si>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</si>
  <si>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</si>
  <si>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</si>
  <si>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</si>
  <si>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</si>
  <si>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</si>
  <si>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</si>
  <si>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</si>
  <si>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</si>
  <si>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</si>
  <si>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</si>
  <si>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</si>
  <si>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</si>
  <si>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</si>
  <si>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</si>
  <si>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</si>
  <si>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</si>
  <si>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</si>
  <si>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</si>
  <si>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</si>
  <si>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</si>
  <si>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</si>
  <si>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</si>
  <si>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</si>
  <si>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</si>
  <si>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</si>
  <si>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</si>
  <si>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</si>
  <si>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</si>
  <si>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</si>
  <si>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</si>
  <si>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</si>
  <si>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</si>
  <si>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</si>
  <si>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</si>
  <si>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</si>
  <si>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</si>
  <si>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</si>
  <si>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</si>
  <si>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</si>
  <si>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</si>
  <si>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</si>
  <si>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</si>
  <si>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</si>
  <si>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</si>
  <si>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</si>
  <si>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</si>
  <si>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</si>
  <si>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</si>
  <si>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</si>
  <si>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</si>
  <si>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</si>
  <si>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</si>
  <si>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</si>
  <si>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</si>
  <si>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</si>
  <si>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</si>
  <si>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</si>
  <si>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</si>
  <si>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</si>
  <si>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</si>
  <si>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</si>
  <si>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</si>
  <si>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</si>
  <si>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</si>
  <si>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</si>
  <si>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</si>
  <si>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</si>
  <si>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</si>
  <si>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</si>
  <si>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</si>
  <si>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</si>
  <si>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</si>
  <si>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</si>
  <si>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</si>
  <si>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</si>
  <si>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</si>
  <si>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</si>
  <si>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</si>
  <si>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</si>
  <si>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</si>
  <si>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</si>
  <si>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</si>
  <si>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</si>
  <si>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</si>
  <si>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</si>
  <si>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</si>
  <si>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</si>
  <si>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</si>
  <si>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</si>
  <si>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</si>
  <si>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</si>
  <si>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</si>
  <si>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</si>
  <si>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</si>
  <si>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</si>
  <si>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</si>
  <si>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</si>
  <si>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</si>
  <si>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</si>
  <si>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</si>
  <si>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</si>
  <si>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</si>
  <si>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</si>
  <si>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</si>
  <si>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</si>
  <si>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</si>
  <si>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</si>
  <si>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</si>
  <si>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</si>
  <si>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</si>
  <si>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</si>
  <si>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</si>
  <si>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</si>
  <si>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</si>
  <si>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</si>
  <si>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</si>
  <si>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</si>
  <si>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</si>
  <si>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</si>
  <si>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</si>
  <si>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</si>
  <si>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</si>
  <si>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</si>
  <si>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</si>
  <si>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</si>
  <si>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</si>
  <si>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</si>
  <si>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</si>
  <si>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</si>
  <si>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</si>
  <si>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</si>
  <si>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</si>
  <si>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</si>
  <si>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</si>
  <si>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</si>
  <si>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</si>
  <si>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</si>
  <si>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</si>
  <si>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</si>
  <si>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</si>
  <si>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</si>
  <si>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</si>
  <si>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</si>
  <si>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</si>
  <si>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</si>
  <si>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</si>
  <si>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</si>
  <si>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</si>
  <si>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</si>
  <si>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</si>
  <si>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</si>
  <si>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</si>
  <si>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</si>
  <si>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</si>
  <si>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</si>
  <si>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</si>
  <si>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</si>
  <si>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</si>
  <si>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</si>
  <si>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</si>
  <si>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</si>
  <si>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</si>
  <si>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</si>
  <si>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</si>
  <si>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</si>
  <si>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</si>
  <si>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</si>
  <si>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</si>
  <si>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</si>
  <si>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</si>
  <si>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</si>
  <si>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</si>
  <si>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</si>
  <si>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</si>
  <si>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</si>
  <si>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</si>
  <si>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</si>
  <si>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</si>
  <si>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</si>
  <si>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</si>
  <si>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</si>
  <si>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</si>
  <si>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</si>
  <si>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</si>
  <si>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</si>
  <si>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</si>
  <si>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</si>
  <si>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</si>
  <si>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</si>
  <si>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</si>
  <si>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</si>
  <si>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</si>
  <si>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</si>
  <si>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</si>
  <si>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</si>
  <si>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</si>
  <si>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</si>
  <si>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</si>
  <si>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</si>
  <si>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</si>
  <si>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</si>
  <si>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</si>
  <si>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</si>
  <si>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</si>
  <si>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</si>
  <si>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</si>
  <si>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</si>
  <si>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</si>
  <si>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</si>
  <si>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</si>
  <si>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</si>
  <si>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</si>
  <si>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</si>
  <si>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</si>
  <si>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</si>
  <si>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</si>
  <si>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</si>
  <si>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</si>
  <si>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</si>
  <si>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</si>
  <si>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</si>
  <si>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</si>
  <si>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</si>
  <si>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</si>
  <si>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</si>
  <si>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</si>
  <si>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</si>
  <si>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</si>
  <si>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</si>
  <si>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</si>
  <si>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</si>
  <si>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</si>
  <si>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</si>
  <si>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</si>
  <si>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</si>
  <si>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</si>
  <si>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</si>
  <si>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</si>
  <si>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</si>
  <si>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</si>
  <si>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</si>
  <si>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</si>
  <si>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</si>
  <si>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</si>
  <si>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</si>
  <si>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</si>
  <si>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</si>
  <si>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</si>
  <si>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</si>
  <si>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</si>
  <si>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</si>
  <si>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</si>
  <si>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</si>
  <si>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</si>
  <si>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</si>
  <si>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</si>
  <si>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</si>
  <si>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</si>
  <si>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</si>
  <si>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</si>
  <si>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</si>
  <si>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</si>
  <si>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</si>
  <si>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</si>
  <si>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</si>
  <si>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</si>
  <si>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</si>
  <si>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</si>
  <si>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</si>
  <si>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</si>
  <si>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</si>
  <si>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</si>
  <si>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</si>
  <si>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</si>
  <si>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</si>
  <si>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</si>
  <si>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</si>
  <si>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</si>
  <si>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</si>
  <si>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</si>
  <si>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</si>
  <si>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</si>
  <si>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</si>
  <si>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</si>
  <si>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</si>
  <si>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</si>
  <si>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</si>
  <si>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</si>
  <si>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</si>
  <si>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</si>
  <si>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</si>
  <si>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</si>
  <si>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</si>
  <si>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</si>
  <si>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</si>
  <si>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</si>
  <si>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</si>
  <si>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</si>
  <si>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</si>
  <si>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</si>
  <si>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</si>
  <si>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</si>
  <si>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</si>
  <si>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</si>
  <si>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</si>
  <si>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</si>
  <si>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</si>
  <si>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</si>
  <si>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</si>
  <si>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</si>
  <si>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</si>
  <si>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</si>
  <si>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</si>
  <si>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</si>
  <si>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</si>
  <si>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</si>
  <si>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</si>
  <si>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</si>
  <si>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</si>
  <si>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</si>
  <si>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</si>
  <si>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</si>
  <si>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</si>
  <si>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</si>
  <si>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</si>
  <si>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</si>
  <si>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</si>
  <si>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</si>
  <si>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</si>
  <si>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</si>
  <si>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</si>
  <si>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</si>
  <si>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</si>
  <si>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</si>
  <si>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</si>
  <si>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</si>
  <si>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</si>
  <si>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</si>
  <si>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</si>
  <si>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</si>
  <si>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</si>
  <si>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</si>
  <si>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</si>
  <si>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</si>
  <si>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</si>
  <si>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</si>
  <si>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</si>
  <si>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</si>
  <si>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</si>
  <si>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</si>
  <si>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</si>
  <si>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</si>
  <si>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</si>
  <si>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</si>
  <si>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</si>
  <si>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</si>
  <si>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</si>
  <si>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</si>
  <si>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</si>
  <si>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</si>
  <si>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</si>
  <si>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</si>
  <si>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</si>
  <si>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</si>
  <si>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</si>
  <si>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</si>
  <si>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</si>
  <si>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</si>
  <si>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</si>
  <si>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</si>
  <si>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</si>
  <si>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</si>
  <si>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</si>
  <si>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</si>
  <si>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</si>
  <si>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</si>
  <si>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</si>
  <si>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</si>
  <si>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</si>
  <si>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</si>
  <si>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</si>
  <si>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</si>
  <si>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</si>
  <si>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</si>
  <si>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</si>
  <si>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</si>
  <si>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</si>
  <si>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</si>
  <si>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</si>
  <si>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</si>
  <si>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</si>
  <si>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</si>
  <si>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</si>
  <si>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</si>
  <si>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</si>
  <si>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</si>
  <si>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</si>
  <si>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</si>
  <si>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</si>
  <si>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</si>
  <si>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</si>
  <si>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</si>
  <si>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</si>
  <si>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</si>
  <si>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</si>
  <si>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</si>
  <si>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</si>
  <si>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</si>
  <si>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</si>
  <si>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</si>
  <si>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</si>
  <si>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</si>
  <si>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</si>
  <si>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</si>
  <si>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</si>
  <si>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</si>
  <si>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</si>
  <si>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</si>
  <si>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</si>
  <si>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</si>
  <si>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</si>
  <si>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</si>
  <si>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</si>
  <si>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</si>
  <si>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</si>
  <si>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</si>
  <si>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</si>
  <si>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</si>
  <si>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</si>
  <si>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</si>
  <si>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</si>
  <si>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</si>
  <si>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</si>
  <si>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</si>
  <si>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</si>
  <si>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</si>
  <si>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</si>
  <si>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</si>
  <si>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</si>
  <si>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</si>
  <si>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</si>
  <si>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</si>
  <si>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</si>
  <si>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</si>
  <si>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</si>
  <si>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</si>
  <si>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</si>
  <si>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</si>
  <si>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</si>
  <si>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</si>
  <si>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</si>
  <si>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</si>
  <si>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</si>
  <si>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</si>
  <si>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</si>
  <si>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</si>
  <si>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</si>
  <si>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</si>
  <si>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</si>
  <si>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</si>
  <si>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</si>
  <si>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</si>
  <si>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</si>
  <si>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</si>
  <si>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</si>
  <si>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</si>
  <si>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</si>
  <si>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</si>
  <si>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</si>
  <si>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</si>
  <si>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</si>
  <si>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</si>
  <si>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</si>
  <si>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</si>
  <si>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</si>
  <si>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</si>
  <si>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</si>
  <si>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</si>
  <si>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</si>
  <si>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</si>
  <si>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</si>
  <si>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</si>
  <si>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</si>
  <si>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</si>
  <si>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</si>
  <si>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</si>
  <si>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</si>
  <si>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</si>
  <si>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</si>
  <si>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</si>
  <si>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</si>
  <si>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</si>
  <si>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</si>
  <si>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</si>
  <si>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</si>
  <si>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</si>
  <si>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</si>
  <si>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</si>
  <si>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</si>
  <si>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</si>
  <si>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</si>
  <si>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</si>
  <si>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</si>
  <si>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</si>
  <si>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</si>
  <si>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</si>
  <si>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</si>
  <si>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</si>
  <si>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</si>
  <si>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</si>
  <si>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</si>
  <si>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</si>
  <si>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</si>
  <si>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</si>
  <si>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</si>
  <si>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</si>
  <si>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</si>
  <si>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</si>
  <si>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</si>
  <si>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</si>
  <si>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</si>
  <si>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</si>
  <si>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</si>
  <si>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</si>
  <si>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</si>
  <si>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</si>
  <si>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</si>
  <si>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</si>
  <si>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</si>
  <si>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</si>
  <si>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</si>
  <si>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</si>
  <si>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</si>
  <si>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</si>
  <si>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</si>
  <si>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</si>
  <si>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</si>
  <si>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</si>
  <si>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</si>
  <si>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</si>
  <si>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</si>
  <si>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</si>
  <si>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</si>
  <si>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</si>
  <si>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</si>
  <si>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</si>
  <si>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</si>
  <si>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</si>
  <si>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</si>
  <si>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</si>
  <si>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</si>
  <si>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</si>
  <si>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</si>
  <si>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</si>
  <si>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</si>
  <si>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</si>
  <si>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</si>
  <si>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</si>
  <si>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</si>
  <si>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</si>
  <si>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</si>
  <si>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</si>
  <si>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</si>
  <si>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</si>
  <si>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</si>
  <si>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</si>
  <si>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</si>
  <si>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</si>
  <si>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</si>
  <si>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</si>
  <si>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</si>
  <si>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</si>
  <si>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</si>
  <si>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</si>
  <si>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</si>
  <si>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</si>
  <si>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</si>
  <si>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</si>
  <si>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</si>
  <si>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</si>
  <si>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</si>
  <si>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</si>
  <si>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</si>
  <si>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</si>
  <si>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</si>
  <si>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</si>
  <si>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</si>
  <si>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</si>
  <si>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</si>
  <si>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</si>
  <si>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</si>
  <si>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</si>
  <si>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</si>
  <si>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</si>
  <si>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</si>
  <si>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</si>
  <si>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</si>
  <si>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</si>
  <si>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</si>
  <si>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</si>
  <si>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</si>
  <si>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</si>
  <si>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</si>
  <si>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</si>
  <si>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</si>
  <si>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</si>
  <si>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</si>
  <si>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</si>
  <si>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</si>
  <si>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</si>
  <si>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</si>
  <si>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</si>
  <si>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</si>
  <si>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</si>
  <si>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</si>
  <si>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</si>
  <si>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</si>
  <si>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</si>
  <si>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</si>
  <si>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</si>
  <si>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</si>
  <si>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</si>
  <si>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</si>
  <si>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</si>
  <si>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</si>
  <si>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</si>
  <si>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</si>
  <si>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</si>
  <si>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</si>
  <si>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</si>
  <si>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</si>
  <si>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</si>
  <si>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</si>
  <si>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</si>
  <si>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</si>
  <si>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</si>
  <si>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</si>
  <si>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</si>
  <si>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</si>
  <si>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</si>
  <si>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</si>
  <si>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</si>
  <si>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</si>
  <si>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</si>
  <si>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</si>
  <si>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</si>
  <si>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</si>
  <si>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</si>
  <si>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</si>
  <si>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</si>
  <si>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</si>
  <si>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</si>
  <si>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</si>
  <si>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</si>
  <si>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</si>
  <si>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</si>
  <si>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</si>
  <si>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</si>
  <si>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</si>
  <si>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</si>
  <si>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</si>
  <si>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</si>
  <si>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</si>
  <si>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</si>
  <si>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</si>
  <si>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</si>
  <si>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</si>
  <si>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</si>
  <si>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</si>
  <si>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</si>
  <si>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</si>
  <si>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</si>
  <si>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</si>
  <si>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</si>
  <si>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</si>
  <si>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</si>
  <si>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</si>
  <si>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</si>
  <si>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</si>
  <si>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</si>
  <si>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</si>
  <si>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</si>
  <si>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</si>
  <si>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</si>
  <si>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</si>
  <si>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</si>
  <si>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</si>
  <si>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</si>
  <si>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</si>
  <si>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</si>
  <si>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</si>
  <si>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</si>
  <si>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</si>
  <si>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</si>
  <si>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</si>
  <si>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</si>
  <si>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</si>
  <si>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</si>
  <si>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</si>
  <si>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</si>
  <si>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</si>
  <si>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</si>
  <si>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</si>
  <si>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</si>
  <si>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</si>
  <si>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</si>
  <si>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</si>
  <si>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</si>
  <si>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</si>
  <si>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</si>
  <si>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</si>
  <si>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</si>
  <si>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</si>
  <si>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</si>
  <si>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</si>
  <si>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</si>
  <si>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</si>
  <si>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</si>
  <si>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</si>
  <si>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</si>
  <si>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</si>
  <si>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</si>
  <si>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</si>
  <si>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</si>
  <si>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</si>
  <si>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</si>
  <si>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</si>
  <si>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</si>
  <si>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</si>
  <si>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</si>
  <si>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</si>
  <si>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</si>
  <si>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</si>
  <si>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</si>
  <si>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</si>
  <si>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</si>
  <si>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</si>
  <si>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</si>
  <si>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</si>
  <si>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</si>
  <si>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</si>
  <si>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</si>
  <si>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</si>
  <si>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</si>
  <si>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</si>
  <si>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</si>
  <si>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</si>
  <si>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</si>
  <si>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</si>
  <si>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</si>
  <si>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</si>
  <si>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</si>
  <si>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</si>
  <si>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</si>
  <si>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</si>
  <si>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</si>
  <si>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</si>
  <si>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</si>
  <si>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</si>
  <si>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</si>
  <si>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</si>
  <si>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</si>
  <si>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</si>
  <si>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</si>
  <si>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</si>
  <si>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</si>
  <si>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</si>
  <si>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</si>
  <si>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</si>
  <si>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</si>
  <si>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</si>
  <si>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</si>
  <si>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</si>
  <si>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</si>
  <si>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</si>
  <si>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</si>
  <si>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</si>
  <si>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</si>
  <si>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</si>
  <si>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</si>
  <si>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</si>
  <si>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</si>
  <si>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</si>
  <si>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</si>
  <si>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</si>
  <si>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</si>
  <si>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</si>
  <si>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</si>
  <si>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</si>
  <si>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</si>
  <si>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</si>
  <si>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</si>
  <si>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</si>
  <si>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</si>
  <si>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</si>
  <si>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</si>
  <si>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</si>
  <si>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</si>
  <si>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</si>
  <si>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</si>
  <si>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</si>
  <si>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</si>
  <si>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</si>
  <si>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</si>
  <si>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</si>
  <si>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</si>
  <si>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</si>
  <si>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</si>
  <si>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</si>
  <si>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</si>
  <si>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</si>
  <si>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</si>
  <si>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</si>
  <si>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</si>
  <si>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</si>
  <si>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</si>
  <si>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</si>
  <si>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</si>
  <si>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</si>
  <si>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</si>
  <si>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</si>
  <si>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</si>
  <si>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</si>
  <si>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</si>
  <si>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</si>
  <si>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</si>
  <si>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</si>
  <si>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</si>
  <si>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</si>
  <si>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</si>
  <si>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</si>
  <si>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</si>
  <si>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</si>
  <si>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</si>
  <si>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</si>
  <si>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</si>
  <si>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</si>
  <si>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</si>
  <si>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</si>
  <si>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</si>
  <si>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</si>
  <si>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</si>
  <si>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</si>
  <si>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</si>
  <si>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</si>
  <si>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</si>
  <si>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</si>
  <si>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</si>
  <si>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</si>
  <si>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</si>
  <si>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</si>
  <si>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</si>
  <si>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</si>
  <si>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</si>
  <si>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</si>
  <si>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</si>
  <si>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</si>
  <si>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</si>
  <si>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</si>
  <si>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</si>
  <si>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</si>
  <si>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</si>
  <si>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</si>
  <si>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</si>
  <si>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</si>
  <si>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</si>
  <si>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</si>
  <si>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</si>
  <si>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</si>
  <si>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</si>
  <si>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</si>
  <si>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</si>
  <si>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</si>
  <si>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</si>
  <si>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</si>
  <si>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</si>
  <si>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</si>
  <si>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</si>
  <si>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</si>
  <si>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</si>
  <si>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</si>
  <si>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</si>
  <si>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</si>
  <si>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</si>
  <si>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</si>
  <si>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</si>
  <si>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</si>
  <si>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</si>
  <si>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</si>
  <si>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</si>
  <si>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</si>
  <si>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</si>
  <si>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</si>
  <si>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</si>
  <si>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</si>
  <si>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</si>
  <si>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</si>
  <si>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</si>
  <si>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</si>
  <si>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</si>
  <si>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</si>
  <si>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</si>
  <si>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</si>
  <si>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</si>
  <si>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</si>
  <si>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</si>
  <si>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</si>
  <si>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</si>
  <si>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</si>
  <si>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</si>
  <si>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</si>
  <si>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</si>
  <si>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</si>
  <si>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</si>
  <si>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</si>
  <si>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</si>
  <si>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</si>
  <si>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</si>
  <si>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</si>
  <si>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</si>
  <si>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</si>
  <si>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</si>
  <si>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</si>
  <si>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</si>
  <si>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</si>
  <si>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</si>
  <si>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</si>
  <si>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</si>
  <si>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</si>
  <si>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</si>
  <si>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</si>
  <si>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</si>
  <si>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</si>
  <si>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</si>
  <si>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</si>
  <si>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</si>
  <si>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</si>
  <si>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</si>
  <si>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</si>
  <si>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</si>
  <si>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</si>
  <si>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</si>
  <si>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</si>
  <si>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</si>
  <si>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</si>
  <si>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</si>
  <si>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</si>
  <si>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</si>
  <si>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</si>
  <si>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</si>
  <si>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</si>
  <si>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</si>
  <si>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</si>
  <si>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</si>
  <si>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</si>
  <si>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</si>
  <si>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</si>
  <si>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</si>
  <si>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</si>
  <si>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</si>
  <si>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</si>
  <si>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</si>
  <si>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</si>
  <si>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</si>
  <si>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</si>
  <si>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</si>
  <si>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</si>
  <si>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</si>
  <si>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</si>
  <si>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</si>
  <si>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</si>
  <si>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</si>
  <si>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</si>
  <si>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</si>
  <si>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</si>
  <si>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</si>
  <si>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</si>
  <si>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</si>
  <si>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</si>
  <si>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</si>
  <si>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</si>
  <si>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</si>
  <si>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</si>
  <si>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</si>
  <si>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</si>
  <si>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</si>
  <si>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</si>
  <si>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</si>
  <si>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</si>
  <si>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</si>
  <si>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</si>
  <si>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</si>
  <si>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</si>
  <si>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</si>
  <si>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</si>
  <si>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</si>
  <si>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</si>
  <si>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</si>
  <si>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</si>
  <si>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</si>
  <si>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</si>
  <si>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</si>
  <si>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</si>
  <si>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</si>
  <si>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</si>
  <si>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</si>
  <si>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</si>
  <si>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</si>
  <si>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</si>
  <si>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</si>
  <si>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</si>
  <si>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</si>
  <si>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</si>
  <si>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</si>
  <si>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</si>
  <si>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</si>
  <si>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</si>
  <si>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</si>
  <si>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</si>
  <si>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</si>
  <si>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</si>
  <si>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</si>
  <si>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</si>
  <si>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</si>
  <si>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</si>
  <si>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</si>
  <si>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</si>
  <si>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</si>
  <si>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</si>
  <si>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</si>
  <si>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</si>
  <si>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</si>
  <si>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</si>
  <si>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</si>
  <si>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</si>
  <si>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</si>
  <si>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</si>
  <si>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</si>
  <si>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</si>
  <si>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</si>
  <si>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</si>
  <si>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</si>
  <si>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</si>
  <si>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</si>
  <si>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</si>
  <si>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</si>
  <si>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</si>
  <si>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</si>
  <si>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</si>
  <si>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</si>
  <si>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</si>
  <si>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</si>
  <si>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</si>
  <si>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</si>
  <si>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</si>
  <si>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</si>
  <si>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</si>
  <si>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</si>
  <si>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</si>
  <si>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</si>
  <si>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</si>
  <si>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</si>
  <si>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</si>
  <si>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</si>
  <si>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</si>
  <si>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</si>
  <si>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</si>
  <si>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</si>
  <si>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</si>
  <si>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</si>
  <si>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</si>
  <si>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</si>
  <si>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</si>
  <si>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</si>
  <si>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</si>
  <si>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</si>
  <si>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</si>
  <si>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</si>
  <si>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</si>
  <si>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</si>
  <si>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</si>
  <si>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</si>
  <si>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</si>
  <si>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</si>
  <si>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</si>
  <si>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</si>
  <si>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</si>
  <si>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</si>
  <si>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</si>
  <si>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</si>
  <si>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</si>
  <si>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</si>
  <si>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</si>
  <si>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</si>
  <si>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</si>
  <si>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</si>
  <si>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</si>
  <si>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</si>
  <si>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</si>
  <si>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</si>
  <si>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</si>
  <si>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</si>
  <si>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</si>
  <si>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</si>
  <si>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</si>
  <si>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</si>
  <si>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</si>
  <si>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</si>
  <si>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</si>
  <si>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</si>
  <si>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</si>
  <si>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</si>
  <si>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</si>
  <si>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</si>
  <si>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</si>
  <si>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</si>
  <si>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</si>
  <si>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</si>
  <si>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</si>
  <si>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</si>
  <si>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</si>
  <si>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</si>
  <si>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</si>
  <si>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</si>
  <si>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</si>
  <si>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</si>
  <si>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</si>
  <si>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</si>
  <si>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</si>
  <si>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</si>
  <si>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</si>
  <si>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</si>
  <si>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</si>
  <si>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</si>
  <si>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</si>
  <si>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</si>
  <si>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</si>
  <si>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</si>
  <si>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</si>
  <si>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</si>
  <si>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</si>
  <si>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</si>
  <si>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</si>
  <si>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</si>
  <si>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</si>
  <si>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</si>
  <si>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</si>
  <si>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</si>
  <si>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</si>
  <si>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</si>
  <si>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</si>
  <si>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</si>
  <si>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</si>
  <si>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</si>
  <si>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</si>
  <si>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</si>
  <si>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</si>
  <si>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</si>
  <si>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</si>
  <si>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</si>
  <si>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</si>
  <si>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</si>
  <si>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</si>
  <si>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</si>
  <si>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</si>
  <si>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</si>
  <si>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</si>
  <si>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</si>
  <si>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</si>
  <si>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</si>
  <si>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</si>
  <si>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</si>
  <si>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</si>
  <si>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</si>
  <si>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</si>
  <si>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</si>
  <si>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</si>
  <si>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</si>
  <si>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</si>
  <si>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</si>
  <si>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</si>
  <si>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</si>
  <si>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</si>
  <si>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</si>
  <si>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</si>
  <si>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</si>
  <si>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</si>
  <si>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</si>
  <si>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</si>
  <si>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</si>
  <si>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</si>
  <si>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</si>
  <si>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</si>
  <si>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</si>
  <si>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</si>
  <si>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</si>
  <si>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</si>
  <si>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</si>
  <si>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</si>
  <si>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</si>
  <si>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</si>
  <si>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</si>
  <si>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</si>
  <si>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</si>
  <si>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</si>
  <si>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</si>
  <si>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</si>
  <si>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</si>
  <si>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</si>
  <si>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</si>
  <si>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</si>
  <si>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</si>
  <si>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</si>
  <si>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</si>
  <si>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</si>
  <si>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</si>
  <si>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</si>
  <si>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</si>
  <si>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</si>
  <si>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</si>
  <si>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</si>
  <si>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</si>
  <si>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</si>
  <si>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</si>
  <si>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</si>
  <si>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</si>
  <si>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</si>
  <si>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</si>
  <si>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</si>
  <si>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</si>
  <si>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</si>
  <si>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</si>
  <si>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</si>
  <si>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</si>
  <si>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</si>
  <si>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</si>
  <si>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</si>
  <si>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</si>
  <si>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</si>
  <si>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</si>
  <si>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</si>
  <si>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</si>
  <si>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</si>
  <si>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</si>
  <si>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</si>
  <si>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</si>
  <si>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</si>
  <si>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</si>
  <si>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</si>
  <si>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</si>
  <si>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</si>
  <si>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</si>
  <si>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</si>
  <si>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</si>
  <si>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</si>
  <si>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</si>
  <si>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</si>
  <si>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</si>
  <si>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</si>
  <si>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</si>
  <si>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</si>
  <si>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</si>
  <si>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</si>
  <si>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</si>
  <si>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</si>
  <si>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</si>
  <si>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</si>
  <si>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</si>
  <si>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</si>
  <si>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</si>
  <si>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</si>
  <si>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</si>
  <si>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</si>
  <si>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</si>
  <si>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</si>
  <si>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</si>
  <si>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</si>
  <si>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</si>
  <si>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</si>
  <si>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</si>
  <si>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</si>
  <si>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</si>
  <si>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</si>
  <si>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</si>
  <si>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</si>
  <si>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</si>
  <si>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</si>
  <si>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</si>
  <si>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</si>
  <si>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</si>
  <si>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</si>
  <si>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</si>
  <si>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</si>
  <si>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</si>
  <si>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</si>
  <si>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</si>
  <si>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</si>
  <si>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</si>
  <si>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</si>
  <si>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</si>
  <si>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</si>
  <si>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</si>
  <si>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</si>
  <si>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</si>
  <si>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</si>
  <si>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</si>
  <si>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</si>
  <si>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</si>
  <si>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</si>
  <si>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</si>
  <si>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</si>
  <si>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</si>
  <si>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</si>
  <si>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</si>
  <si>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</si>
  <si>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</si>
  <si>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</si>
  <si>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</si>
  <si>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</si>
  <si>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</si>
  <si>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</si>
  <si>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</si>
  <si>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</si>
  <si>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</si>
  <si>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</si>
  <si>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</si>
  <si>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</si>
  <si>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</si>
  <si>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</si>
  <si>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</si>
  <si>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</si>
  <si>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</si>
  <si>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</si>
  <si>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</si>
  <si>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</si>
  <si>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</si>
  <si>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</si>
  <si>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</si>
  <si>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</si>
  <si>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</si>
  <si>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</si>
  <si>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</si>
  <si>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</si>
  <si>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</si>
  <si>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</si>
  <si>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</si>
  <si>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</si>
  <si>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</si>
  <si>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</si>
  <si>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</si>
  <si>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</si>
  <si>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</si>
  <si>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</si>
  <si>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</si>
  <si>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</si>
  <si>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</si>
  <si>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</si>
  <si>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</si>
  <si>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</si>
  <si>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</si>
  <si>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</si>
  <si>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</si>
  <si>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</si>
  <si>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</si>
  <si>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</si>
  <si>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</si>
  <si>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</si>
  <si>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</si>
  <si>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</si>
  <si>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</si>
  <si>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</si>
  <si>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</si>
  <si>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</si>
  <si>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</si>
  <si>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</si>
  <si>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</si>
  <si>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</si>
  <si>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</si>
  <si>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</si>
  <si>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</si>
  <si>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</si>
  <si>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</si>
  <si>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</si>
  <si>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</si>
  <si>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</si>
  <si>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</si>
  <si>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</si>
  <si>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</si>
  <si>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</si>
  <si>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</si>
  <si>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</si>
  <si>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</si>
  <si>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</si>
  <si>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</si>
  <si>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</si>
  <si>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</si>
  <si>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</si>
  <si>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</si>
  <si>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</si>
  <si>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</si>
  <si>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</si>
  <si>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</si>
  <si>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</si>
  <si>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</si>
  <si>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</si>
  <si>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</si>
  <si>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</si>
  <si>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</si>
  <si>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</si>
  <si>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</si>
  <si>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</si>
  <si>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</si>
  <si>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</si>
  <si>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</si>
  <si>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</si>
  <si>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</si>
  <si>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</si>
  <si>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</si>
  <si>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</si>
  <si>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</si>
  <si>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</si>
  <si>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</si>
  <si>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</si>
  <si>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</si>
  <si>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</si>
  <si>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</si>
  <si>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</si>
  <si>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</si>
  <si>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</si>
  <si>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</si>
  <si>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</si>
  <si>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</si>
  <si>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</si>
  <si>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</si>
  <si>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</si>
  <si>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</si>
  <si>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</si>
  <si>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</si>
  <si>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</si>
  <si>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</si>
  <si>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</si>
  <si>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</si>
  <si>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</si>
  <si>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</si>
  <si>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</si>
  <si>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</si>
  <si>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</si>
  <si>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</si>
  <si>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</si>
  <si>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</si>
  <si>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</si>
  <si>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</si>
  <si>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</si>
  <si>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</si>
  <si>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</si>
  <si>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</si>
  <si>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</si>
  <si>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</si>
  <si>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</si>
  <si>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</si>
  <si>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</si>
  <si>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</si>
  <si>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</si>
  <si>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</si>
  <si>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</si>
  <si>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</si>
  <si>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</si>
  <si>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</si>
  <si>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</si>
  <si>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</si>
  <si>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</si>
  <si>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</si>
  <si>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</si>
  <si>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</si>
  <si>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</si>
  <si>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</si>
  <si>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</si>
  <si>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</si>
  <si>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</si>
  <si>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</si>
  <si>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</si>
  <si>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</si>
  <si>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</si>
  <si>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</si>
  <si>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</si>
  <si>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</si>
  <si>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</si>
  <si>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</si>
  <si>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</si>
  <si>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</si>
  <si>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</si>
  <si>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</si>
  <si>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</si>
  <si>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</si>
  <si>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</si>
  <si>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</si>
  <si>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</si>
  <si>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</si>
  <si>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</si>
  <si>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</si>
  <si>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</si>
  <si>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</si>
  <si>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</si>
  <si>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</si>
  <si>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</si>
  <si>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</si>
  <si>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</si>
  <si>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</si>
  <si>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</si>
  <si>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</si>
  <si>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</si>
  <si>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</si>
  <si>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</si>
  <si>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</si>
  <si>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</si>
  <si>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</si>
  <si>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</si>
  <si>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</si>
  <si>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</si>
  <si>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</si>
  <si>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</si>
  <si>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</si>
  <si>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</si>
  <si>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</si>
  <si>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</si>
  <si>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</si>
  <si>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</si>
  <si>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</si>
  <si>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</si>
  <si>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</si>
  <si>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</si>
  <si>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</si>
  <si>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</si>
  <si>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</si>
  <si>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</si>
  <si>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</si>
  <si>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</si>
  <si>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</si>
  <si>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</si>
  <si>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</si>
  <si>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</si>
  <si>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</si>
  <si>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</si>
  <si>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</si>
  <si>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</si>
  <si>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</si>
  <si>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</si>
  <si>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</si>
  <si>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</si>
  <si>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</si>
  <si>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</si>
  <si>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</si>
  <si>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</si>
  <si>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</si>
  <si>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</si>
  <si>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</si>
  <si>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</si>
  <si>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</si>
  <si>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</si>
  <si>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</si>
  <si>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</si>
  <si>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</si>
  <si>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</si>
  <si>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</si>
  <si>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</si>
  <si>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</si>
  <si>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</si>
  <si>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</si>
  <si>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</si>
  <si>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</si>
  <si>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</si>
  <si>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</si>
  <si>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</si>
  <si>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</si>
  <si>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</si>
  <si>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</si>
  <si>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</si>
  <si>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</si>
  <si>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</si>
  <si>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</si>
  <si>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</si>
  <si>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</si>
  <si>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</si>
  <si>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</si>
  <si>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</si>
  <si>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</si>
  <si>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</si>
  <si>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</si>
  <si>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</si>
  <si>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</si>
  <si>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</si>
  <si>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</si>
  <si>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</si>
  <si>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</si>
  <si>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</si>
  <si>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</si>
  <si>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</si>
  <si>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</si>
  <si>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</si>
  <si>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</si>
  <si>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</si>
  <si>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</si>
  <si>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</si>
  <si>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</si>
  <si>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</si>
  <si>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</si>
  <si>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</si>
  <si>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</si>
  <si>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</si>
  <si>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</si>
  <si>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</si>
  <si>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</si>
  <si>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</si>
  <si>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</si>
  <si>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</si>
  <si>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</si>
  <si>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</si>
  <si>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</si>
  <si>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</si>
  <si>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</si>
  <si>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</si>
  <si>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</si>
  <si>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</si>
  <si>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</si>
  <si>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</si>
  <si>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</si>
  <si>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</si>
  <si>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</si>
  <si>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</si>
  <si>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</si>
  <si>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</si>
  <si>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</si>
  <si>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</si>
  <si>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</si>
  <si>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</si>
  <si>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</si>
  <si>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</si>
  <si>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</si>
  <si>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</si>
  <si>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</si>
  <si>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</si>
  <si>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</si>
  <si>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</si>
  <si>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</si>
  <si>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</si>
  <si>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</si>
  <si>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</si>
  <si>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</si>
  <si>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</si>
  <si>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</si>
  <si>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</si>
  <si>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</si>
  <si>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</si>
  <si>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</si>
  <si>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</si>
  <si>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</si>
  <si>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</si>
  <si>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</si>
  <si>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</si>
  <si>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</si>
  <si>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</si>
  <si>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</si>
  <si>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</si>
  <si>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</si>
  <si>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</si>
  <si>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</si>
  <si>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</si>
  <si>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</si>
  <si>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</si>
  <si>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</si>
  <si>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</si>
  <si>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</si>
  <si>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</si>
  <si>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</si>
  <si>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</si>
  <si>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</si>
  <si>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</si>
  <si>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</si>
  <si>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</si>
  <si>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</si>
  <si>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</si>
  <si>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</si>
  <si>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</si>
  <si>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</si>
  <si>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</si>
  <si>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</si>
  <si>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</si>
  <si>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</si>
  <si>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</si>
  <si>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</si>
  <si>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</si>
  <si>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</si>
  <si>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</si>
  <si>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</si>
  <si>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</si>
  <si>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</si>
  <si>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</si>
  <si>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</si>
  <si>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</si>
  <si>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</si>
  <si>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</si>
  <si>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</si>
  <si>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</si>
  <si>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</si>
  <si>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</si>
  <si>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</si>
  <si>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</si>
  <si>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</si>
  <si>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</si>
  <si>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</si>
  <si>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</si>
  <si>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</si>
  <si>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</si>
  <si>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</si>
  <si>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</si>
  <si>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</si>
  <si>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</si>
  <si>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</si>
  <si>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</si>
  <si>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</si>
  <si>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</si>
  <si>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</si>
  <si>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</si>
  <si>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</si>
  <si>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</si>
  <si>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</si>
  <si>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</si>
  <si>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</si>
  <si>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</si>
  <si>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</si>
  <si>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</si>
  <si>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</si>
  <si>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</si>
  <si>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</si>
  <si>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</si>
  <si>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</si>
  <si>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</si>
  <si>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</si>
  <si>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</si>
  <si>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</si>
  <si>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</si>
  <si>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</si>
  <si>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</si>
  <si>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</si>
  <si>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</si>
  <si>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</si>
  <si>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</si>
  <si>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</si>
  <si>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</si>
  <si>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</si>
  <si>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</si>
  <si>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</si>
  <si>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</si>
  <si>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</si>
  <si>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</si>
  <si>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</si>
  <si>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</si>
  <si>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</si>
  <si>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</si>
  <si>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</si>
  <si>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</si>
  <si>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</si>
  <si>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</si>
  <si>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</si>
  <si>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</si>
  <si>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</si>
  <si>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</si>
  <si>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</si>
  <si>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</si>
  <si>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</si>
  <si>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</si>
  <si>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</si>
  <si>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</si>
  <si>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</si>
  <si>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</si>
  <si>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</si>
  <si>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</si>
  <si>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</si>
  <si>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</si>
  <si>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</si>
  <si>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</si>
  <si>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</si>
  <si>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</si>
  <si>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</si>
  <si>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</si>
  <si>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</si>
  <si>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</si>
  <si>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</si>
  <si>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</si>
  <si>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</si>
  <si>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</si>
  <si>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</si>
  <si>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</si>
  <si>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</si>
  <si>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</si>
  <si>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</si>
  <si>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</si>
  <si>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</si>
  <si>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</si>
  <si>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</si>
  <si>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</si>
  <si>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</si>
  <si>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</si>
  <si>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</si>
  <si>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</si>
  <si>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</si>
  <si>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</si>
  <si>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</si>
  <si>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</si>
  <si>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</si>
  <si>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</si>
  <si>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</si>
  <si>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</si>
  <si>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</si>
  <si>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</si>
  <si>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</si>
  <si>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</si>
  <si>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</si>
  <si>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</si>
  <si>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</si>
  <si>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</si>
  <si>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</si>
  <si>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</si>
  <si>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</si>
  <si>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</si>
  <si>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</si>
  <si>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</si>
  <si>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</si>
  <si>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</si>
  <si>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</si>
  <si>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</si>
  <si>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</si>
  <si>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</si>
  <si>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</si>
  <si>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</si>
  <si>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</si>
  <si>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</si>
  <si>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</si>
  <si>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</si>
  <si>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</si>
  <si>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</si>
  <si>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</si>
  <si>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</si>
  <si>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</si>
  <si>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</si>
  <si>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</si>
  <si>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</si>
  <si>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</si>
  <si>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</si>
  <si>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</si>
  <si>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</si>
  <si>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</si>
  <si>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</si>
  <si>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</si>
  <si>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</si>
  <si>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</si>
  <si>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</si>
  <si>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</si>
  <si>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</si>
  <si>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</si>
  <si>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</si>
  <si>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</si>
  <si>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</si>
  <si>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</si>
  <si>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</si>
  <si>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</si>
  <si>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</si>
  <si>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</si>
  <si>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</si>
  <si>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</si>
  <si>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</si>
  <si>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</si>
  <si>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</si>
  <si>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</si>
  <si>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</si>
  <si>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</si>
  <si>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</si>
  <si>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</si>
  <si>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</si>
  <si>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</si>
  <si>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</si>
  <si>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</si>
  <si>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</si>
  <si>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</si>
  <si>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</si>
  <si>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</si>
  <si>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</si>
  <si>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</si>
  <si>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</si>
  <si>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</si>
  <si>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</si>
  <si>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</si>
  <si>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</si>
  <si>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</si>
  <si>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</si>
  <si>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</si>
  <si>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</si>
  <si>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</si>
  <si>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</si>
  <si>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</si>
  <si>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</si>
  <si>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</si>
  <si>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</si>
  <si>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</si>
  <si>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</si>
  <si>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</si>
  <si>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</si>
  <si>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</si>
  <si>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</si>
  <si>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</si>
  <si>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</si>
  <si>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</si>
  <si>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</si>
  <si>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</si>
  <si>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</si>
  <si>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</si>
  <si>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</si>
  <si>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</si>
  <si>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</si>
  <si>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</si>
  <si>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</si>
  <si>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</si>
  <si>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</si>
  <si>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</si>
  <si>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</si>
  <si>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</si>
  <si>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</si>
  <si>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</si>
  <si>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</si>
  <si>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</si>
  <si>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</si>
  <si>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</si>
  <si>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</si>
  <si>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</si>
  <si>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</si>
  <si>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</si>
  <si>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</si>
  <si>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</si>
  <si>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</si>
  <si>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</si>
  <si>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</si>
  <si>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</si>
  <si>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</si>
  <si>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</si>
  <si>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</si>
  <si>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</si>
  <si>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</si>
  <si>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</si>
  <si>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</si>
  <si>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</si>
  <si>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</si>
  <si>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</si>
  <si>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</si>
  <si>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</si>
  <si>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</si>
  <si>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</si>
  <si>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</si>
  <si>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</si>
  <si>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</si>
  <si>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</si>
  <si>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</si>
  <si>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</si>
  <si>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</si>
  <si>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</si>
  <si>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</si>
  <si>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</si>
  <si>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</si>
  <si>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</si>
  <si>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</si>
  <si>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</si>
  <si>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</si>
  <si>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</si>
  <si>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</si>
  <si>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</si>
  <si>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</si>
  <si>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</si>
  <si>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</si>
  <si>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</si>
  <si>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</si>
  <si>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</si>
  <si>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</si>
  <si>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</si>
  <si>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</si>
  <si>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</si>
  <si>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</si>
  <si>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</si>
  <si>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</si>
  <si>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</si>
  <si>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</si>
  <si>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</si>
  <si>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</si>
  <si>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</si>
  <si>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</si>
  <si>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</si>
  <si>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</si>
  <si>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</si>
  <si>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</si>
  <si>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</si>
  <si>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</si>
  <si>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</si>
  <si>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</si>
  <si>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</si>
  <si>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</si>
  <si>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</si>
  <si>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</si>
  <si>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</si>
  <si>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</si>
  <si>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</si>
  <si>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</si>
  <si>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</si>
  <si>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</si>
  <si>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</si>
  <si>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</si>
  <si>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</si>
  <si>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</si>
  <si>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</si>
  <si>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</si>
  <si>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</si>
  <si>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</si>
  <si>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</si>
  <si>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</si>
  <si>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</si>
  <si>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</si>
  <si>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</si>
  <si>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</si>
  <si>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</si>
  <si>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</si>
  <si>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</si>
  <si>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</si>
  <si>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</si>
  <si>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</si>
  <si>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</si>
  <si>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</si>
  <si>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</si>
  <si>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</si>
  <si>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</si>
  <si>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</si>
  <si>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</si>
  <si>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</si>
  <si>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</si>
  <si>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</si>
  <si>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</si>
  <si>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</si>
  <si>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</si>
  <si>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</si>
  <si>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</si>
  <si>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</si>
  <si>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</si>
  <si>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</si>
  <si>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</si>
  <si>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</si>
  <si>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</si>
  <si>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</si>
  <si>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</si>
  <si>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</si>
  <si>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</si>
  <si>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</si>
  <si>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</si>
  <si>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</si>
  <si>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</si>
  <si>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</si>
  <si>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</si>
  <si>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</si>
  <si>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</si>
  <si>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</si>
  <si>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</si>
  <si>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</si>
  <si>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</si>
  <si>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</si>
  <si>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</si>
  <si>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</si>
  <si>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</si>
  <si>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</si>
  <si>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</si>
  <si>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</si>
  <si>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</si>
  <si>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</si>
  <si>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</si>
  <si>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</si>
  <si>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</si>
  <si>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</si>
  <si>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</si>
  <si>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</si>
  <si>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</si>
  <si>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</si>
  <si>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</si>
  <si>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</si>
  <si>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</si>
  <si>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</si>
  <si>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</si>
  <si>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</si>
  <si>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</si>
  <si>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</si>
  <si>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</si>
  <si>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</si>
  <si>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</si>
  <si>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</si>
  <si>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</si>
  <si>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</si>
  <si>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</si>
  <si>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</si>
  <si>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</si>
  <si>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</si>
  <si>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</si>
  <si>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</si>
  <si>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</si>
  <si>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</si>
  <si>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</si>
  <si>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</si>
  <si>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</si>
  <si>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</si>
  <si>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</si>
  <si>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</si>
  <si>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</si>
  <si>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</si>
  <si>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</si>
  <si>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</si>
  <si>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</si>
  <si>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</si>
  <si>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</si>
  <si>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</si>
  <si>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</si>
  <si>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</si>
  <si>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</si>
  <si>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</si>
  <si>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</si>
  <si>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</si>
  <si>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</si>
  <si>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</si>
  <si>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</si>
  <si>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</si>
  <si>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</si>
  <si>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</si>
  <si>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</si>
  <si>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</si>
  <si>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</si>
  <si>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</si>
  <si>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</si>
  <si>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</si>
  <si>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</si>
  <si>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</si>
  <si>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</si>
  <si>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</si>
  <si>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</si>
  <si>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</si>
  <si>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</si>
  <si>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</si>
  <si>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</si>
  <si>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</si>
  <si>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</si>
  <si>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</si>
  <si>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</si>
  <si>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</si>
  <si>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</si>
  <si>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</si>
  <si>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</si>
  <si>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</si>
  <si>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</si>
  <si>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</si>
  <si>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</si>
  <si>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</si>
  <si>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</si>
  <si>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</si>
  <si>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</si>
  <si>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</si>
  <si>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</si>
  <si>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</si>
  <si>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</si>
  <si>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</si>
  <si>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</si>
  <si>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</si>
  <si>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</si>
  <si>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</si>
  <si>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</si>
  <si>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</si>
  <si>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</si>
  <si>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</si>
  <si>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</si>
  <si>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</si>
  <si>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</si>
  <si>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</si>
  <si>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</si>
  <si>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</si>
  <si>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</si>
  <si>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</si>
  <si>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</si>
  <si>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</si>
  <si>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</si>
  <si>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</si>
  <si>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</si>
  <si>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</si>
  <si>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</si>
  <si>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</si>
  <si>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</si>
  <si>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</si>
  <si>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</si>
  <si>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</si>
  <si>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</si>
  <si>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</si>
  <si>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</si>
  <si>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</si>
  <si>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</si>
  <si>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</si>
  <si>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</si>
  <si>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</si>
  <si>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</si>
  <si>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</si>
  <si>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</si>
  <si>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</si>
  <si>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</si>
  <si>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</si>
  <si>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</si>
  <si>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</si>
  <si>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</si>
  <si>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</si>
  <si>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</si>
  <si>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</si>
  <si>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</si>
  <si>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</si>
  <si>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</si>
  <si>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</si>
  <si>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</si>
  <si>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</si>
  <si>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</si>
  <si>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</si>
  <si>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</si>
  <si>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</si>
  <si>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</si>
  <si>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</si>
  <si>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</si>
  <si>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</si>
  <si>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</si>
  <si>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</si>
  <si>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</si>
  <si>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</si>
  <si>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</si>
  <si>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</si>
  <si>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</si>
  <si>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</si>
  <si>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</si>
  <si>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</si>
  <si>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</si>
  <si>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</si>
  <si>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</si>
  <si>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</si>
  <si>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</si>
  <si>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</si>
  <si>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</si>
  <si>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</si>
  <si>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</si>
  <si>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</si>
  <si>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</si>
  <si>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</si>
  <si>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</si>
  <si>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</si>
  <si>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</si>
  <si>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</si>
  <si>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</si>
  <si>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</si>
  <si>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</si>
  <si>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</si>
  <si>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</si>
  <si>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</si>
  <si>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</si>
  <si>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</si>
  <si>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</si>
  <si>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</si>
  <si>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</si>
  <si>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</si>
  <si>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</si>
  <si>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</si>
  <si>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</si>
  <si>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</si>
  <si>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</si>
  <si>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</si>
  <si>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</si>
  <si>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</si>
  <si>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</si>
  <si>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</si>
  <si>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</si>
  <si>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</si>
  <si>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</si>
  <si>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</si>
  <si>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</si>
  <si>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</si>
  <si>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</si>
  <si>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</si>
  <si>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</si>
  <si>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</si>
  <si>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</si>
  <si>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</si>
  <si>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</si>
  <si>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</si>
  <si>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</si>
  <si>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</si>
  <si>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</si>
  <si>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</si>
  <si>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</si>
  <si>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</si>
  <si>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</si>
  <si>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</si>
  <si>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</si>
  <si>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</si>
  <si>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</si>
  <si>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</si>
  <si>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</si>
  <si>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</si>
  <si>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</si>
  <si>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</si>
  <si>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</si>
  <si>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</si>
  <si>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</si>
  <si>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</si>
  <si>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</si>
  <si>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</si>
  <si>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</si>
  <si>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</si>
  <si>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</si>
  <si>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</si>
  <si>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</si>
  <si>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</si>
  <si>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</si>
  <si>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</si>
  <si>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</si>
  <si>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</si>
  <si>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</si>
  <si>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</si>
  <si>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</si>
  <si>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</si>
  <si>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</si>
  <si>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</si>
  <si>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</si>
  <si>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</si>
  <si>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</si>
  <si>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</si>
  <si>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</si>
  <si>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</si>
  <si>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</si>
  <si>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</si>
  <si>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</si>
  <si>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</si>
  <si>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</si>
  <si>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</si>
  <si>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</si>
  <si>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</si>
  <si>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</si>
  <si>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</si>
  <si>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</si>
  <si>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</si>
  <si>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</si>
  <si>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</si>
  <si>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</si>
  <si>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</si>
  <si>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</si>
  <si>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</si>
  <si>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</si>
  <si>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</si>
  <si>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</si>
  <si>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</si>
  <si>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</si>
  <si>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</si>
  <si>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</si>
  <si>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</si>
  <si>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</si>
  <si>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</si>
  <si>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</si>
  <si>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</si>
  <si>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</si>
  <si>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</si>
  <si>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</si>
  <si>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</si>
  <si>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</si>
  <si>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</si>
  <si>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</si>
  <si>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</si>
  <si>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</si>
  <si>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</si>
  <si>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</si>
  <si>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</si>
  <si>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</si>
  <si>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</si>
  <si>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</si>
  <si>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</si>
  <si>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</si>
  <si>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</si>
  <si>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</si>
  <si>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</si>
  <si>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</si>
  <si>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</si>
  <si>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</si>
  <si>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</si>
  <si>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</si>
  <si>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</si>
  <si>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</si>
  <si>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</si>
  <si>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</si>
  <si>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</si>
  <si>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</si>
  <si>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</si>
  <si>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</si>
  <si>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</si>
  <si>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</si>
  <si>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</si>
  <si>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</si>
  <si>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</si>
  <si>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</si>
  <si>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</si>
  <si>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</si>
  <si>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</si>
  <si>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</si>
  <si>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</si>
  <si>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</si>
  <si>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</si>
  <si>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</si>
  <si>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</si>
  <si>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</si>
  <si>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</si>
  <si>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</si>
  <si>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</si>
  <si>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</si>
  <si>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</si>
  <si>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</si>
  <si>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</si>
  <si>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</si>
  <si>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</si>
  <si>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</si>
  <si>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</si>
  <si>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</si>
  <si>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</si>
  <si>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</si>
  <si>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</si>
  <si>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</si>
  <si>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</si>
  <si>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</si>
  <si>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</si>
  <si>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</si>
  <si>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</si>
  <si>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</si>
  <si>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</si>
  <si>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</si>
  <si>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</si>
  <si>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</si>
  <si>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</si>
  <si>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</si>
  <si>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</si>
  <si>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</si>
  <si>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</si>
  <si>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</si>
  <si>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</si>
  <si>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</si>
  <si>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</si>
  <si>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</si>
  <si>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</si>
  <si>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</si>
  <si>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</si>
  <si>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</si>
  <si>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</si>
  <si>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</si>
  <si>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</si>
  <si>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</si>
  <si>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</si>
  <si>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</si>
  <si>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</si>
  <si>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</si>
  <si>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</si>
  <si>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</si>
  <si>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</si>
  <si>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</si>
  <si>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</si>
  <si>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</si>
  <si>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</si>
  <si>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</si>
  <si>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</si>
  <si>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</si>
  <si>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</si>
  <si>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</si>
  <si>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</si>
  <si>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</si>
  <si>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</si>
  <si>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</si>
  <si>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</si>
  <si>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</si>
  <si>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</si>
  <si>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</si>
  <si>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</si>
  <si>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</si>
  <si>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</si>
  <si>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</si>
  <si>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</si>
  <si>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</si>
  <si>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</si>
  <si>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</si>
  <si>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</si>
  <si>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</si>
  <si>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</si>
  <si>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</si>
  <si>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</si>
  <si>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</si>
  <si>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</si>
  <si>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</si>
  <si>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</si>
  <si>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</si>
  <si>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</si>
  <si>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</si>
  <si>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</si>
  <si>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</si>
  <si>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</si>
  <si>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</si>
  <si>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</si>
  <si>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</si>
  <si>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</si>
  <si>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</si>
  <si>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</si>
  <si>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</si>
  <si>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</si>
  <si>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</si>
  <si>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</si>
  <si>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</si>
  <si>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</si>
  <si>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</si>
  <si>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</si>
  <si>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</si>
  <si>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</si>
  <si>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</si>
  <si>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</si>
  <si>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</si>
  <si>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</si>
  <si>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</si>
  <si>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</si>
  <si>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</si>
  <si>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</si>
  <si>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</si>
  <si>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</si>
  <si>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</si>
  <si>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</si>
  <si>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</si>
  <si>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</si>
  <si>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</si>
  <si>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</si>
  <si>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</si>
  <si>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</si>
  <si>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</si>
  <si>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</si>
  <si>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</si>
  <si>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</si>
  <si>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</si>
  <si>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</si>
  <si>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</si>
  <si>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</si>
  <si>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</si>
  <si>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</si>
  <si>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</si>
  <si>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</si>
  <si>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</si>
  <si>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</si>
  <si>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</si>
  <si>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</si>
  <si>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</si>
  <si>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</si>
  <si>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</si>
  <si>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</si>
  <si>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</si>
  <si>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</si>
  <si>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</si>
  <si>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</si>
  <si>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</si>
  <si>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</si>
  <si>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</si>
  <si>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</si>
  <si>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</si>
  <si>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</si>
  <si>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</si>
  <si>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</si>
  <si>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</si>
  <si>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</si>
  <si>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</si>
  <si>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</si>
  <si>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</si>
  <si>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</si>
  <si>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</si>
  <si>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</si>
  <si>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</si>
  <si>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</si>
  <si>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</si>
  <si>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</si>
  <si>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</si>
  <si>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</si>
  <si>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</si>
  <si>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</si>
  <si>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</si>
  <si>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</si>
  <si>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</si>
  <si>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</si>
  <si>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</si>
  <si>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</si>
  <si>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</si>
  <si>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</si>
  <si>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</si>
  <si>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</si>
  <si>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</si>
  <si>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</si>
  <si>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</si>
  <si>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</si>
  <si>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</si>
  <si>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</si>
  <si>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</si>
  <si>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</si>
  <si>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</si>
  <si>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</si>
  <si>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</si>
  <si>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</si>
  <si>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</si>
  <si>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</si>
  <si>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</si>
  <si>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</si>
  <si>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</si>
  <si>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</si>
  <si>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</si>
  <si>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</si>
  <si>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</si>
  <si>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</si>
  <si>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</si>
  <si>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</si>
  <si>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</si>
  <si>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</si>
  <si>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</si>
  <si>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</si>
  <si>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</si>
  <si>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</si>
  <si>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</si>
  <si>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</si>
  <si>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</si>
  <si>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</si>
  <si>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</si>
  <si>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</si>
  <si>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</si>
  <si>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</si>
  <si>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</si>
  <si>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</si>
  <si>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</si>
  <si>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</si>
  <si>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</si>
  <si>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</si>
  <si>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</si>
  <si>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</si>
  <si>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</si>
  <si>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</si>
  <si>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</si>
  <si>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</si>
  <si>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</si>
  <si>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</si>
  <si>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</si>
  <si>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</si>
  <si>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</si>
  <si>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</si>
  <si>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</si>
  <si>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</si>
  <si>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</si>
  <si>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</si>
  <si>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</si>
  <si>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</si>
  <si>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</si>
  <si>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</si>
  <si>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</si>
  <si>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</si>
  <si>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</si>
  <si>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</si>
  <si>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</si>
  <si>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</si>
  <si>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</si>
  <si>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</si>
  <si>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</si>
  <si>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</si>
  <si>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</si>
  <si>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</si>
  <si>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</si>
  <si>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</si>
  <si>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</si>
  <si>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</si>
  <si>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</si>
  <si>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</si>
  <si>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</si>
  <si>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</si>
  <si>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</si>
  <si>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</si>
  <si>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</si>
  <si>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</si>
  <si>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</si>
  <si>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</si>
  <si>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</si>
  <si>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</si>
  <si>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</si>
  <si>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</si>
  <si>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</si>
  <si>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</si>
  <si>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</si>
  <si>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</si>
  <si>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</si>
  <si>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</si>
  <si>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</si>
  <si>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</si>
  <si>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</si>
  <si>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</si>
  <si>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</si>
  <si>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</si>
  <si>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</si>
  <si>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</si>
  <si>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</si>
  <si>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</si>
  <si>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</si>
  <si>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</si>
  <si>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</si>
  <si>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</si>
  <si>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</si>
  <si>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</si>
  <si>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</si>
  <si>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</si>
  <si>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</si>
  <si>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</si>
  <si>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</si>
  <si>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</si>
  <si>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</si>
  <si>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</si>
  <si>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</si>
  <si>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</si>
  <si>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</si>
  <si>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</si>
  <si>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</si>
  <si>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</si>
  <si>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</si>
  <si>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</si>
  <si>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</si>
  <si>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</si>
  <si>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</si>
  <si>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</si>
  <si>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</si>
  <si>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</si>
  <si>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</si>
  <si>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</si>
  <si>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</si>
  <si>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</si>
  <si>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</si>
  <si>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</si>
  <si>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</si>
  <si>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</si>
  <si>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</si>
  <si>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</si>
  <si>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</si>
  <si>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</si>
  <si>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</si>
  <si>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</si>
  <si>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</si>
  <si>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</si>
  <si>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</si>
  <si>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</si>
  <si>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</si>
  <si>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</si>
  <si>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</si>
  <si>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</si>
  <si>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</si>
  <si>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</si>
  <si>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</si>
  <si>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</si>
  <si>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</si>
  <si>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</si>
  <si>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</si>
  <si>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</si>
  <si>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</si>
  <si>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</si>
  <si>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</si>
  <si>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</si>
  <si>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</si>
  <si>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</si>
  <si>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</si>
  <si>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</si>
  <si>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</si>
  <si>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</si>
  <si>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</si>
  <si>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</si>
  <si>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</si>
  <si>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</si>
  <si>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</si>
  <si>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</si>
  <si>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</si>
  <si>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</si>
  <si>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</si>
  <si>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</si>
  <si>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</si>
  <si>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</si>
  <si>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</si>
  <si>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</si>
  <si>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</si>
  <si>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</si>
  <si>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</si>
  <si>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</si>
  <si>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</si>
  <si>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</si>
  <si>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</si>
  <si>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</si>
  <si>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</si>
  <si>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</si>
  <si>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</si>
  <si>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</si>
  <si>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</si>
  <si>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</si>
  <si>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</si>
  <si>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</si>
  <si>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</si>
  <si>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</si>
  <si>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</si>
  <si>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</si>
  <si>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</si>
  <si>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</si>
  <si>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</si>
  <si>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</si>
  <si>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</si>
  <si>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</si>
  <si>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</si>
  <si>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</si>
  <si>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</si>
  <si>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</si>
  <si>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</si>
  <si>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</si>
  <si>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</si>
  <si>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</si>
  <si>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</si>
  <si>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</si>
  <si>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</si>
  <si>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</si>
  <si>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</si>
  <si>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</si>
  <si>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</si>
  <si>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</si>
  <si>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</si>
  <si>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</si>
  <si>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</si>
  <si>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</si>
  <si>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</si>
  <si>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</si>
  <si>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</si>
  <si>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</si>
  <si>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</si>
  <si>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</si>
  <si>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</si>
  <si>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</si>
  <si>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</si>
  <si>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</si>
  <si>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</si>
  <si>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</si>
  <si>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</si>
  <si>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</si>
  <si>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</si>
  <si>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</si>
  <si>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</si>
  <si>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</si>
  <si>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</si>
  <si>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</si>
  <si>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</si>
  <si>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</si>
  <si>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</si>
  <si>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</si>
  <si>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</si>
  <si>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</si>
  <si>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</si>
  <si>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</si>
  <si>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</si>
  <si>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</si>
  <si>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</si>
  <si>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</si>
  <si>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</si>
  <si>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</si>
  <si>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</si>
  <si>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</si>
  <si>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</si>
  <si>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</si>
  <si>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</si>
  <si>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</si>
  <si>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</si>
  <si>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</si>
  <si>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</si>
  <si>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</si>
  <si>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</si>
  <si>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</si>
  <si>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</si>
  <si>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</si>
  <si>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</si>
  <si>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</si>
  <si>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</si>
  <si>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</si>
  <si>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</si>
  <si>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</si>
  <si>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</si>
  <si>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</si>
  <si>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</si>
  <si>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</si>
  <si>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</si>
  <si>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</si>
  <si>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</si>
  <si>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</si>
  <si>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</si>
  <si>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</si>
  <si>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</si>
  <si>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</si>
  <si>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</si>
  <si>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</si>
  <si>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</si>
  <si>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</si>
  <si>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</si>
  <si>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</si>
  <si>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</si>
  <si>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</si>
  <si>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</si>
  <si>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</si>
  <si>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</si>
  <si>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</si>
  <si>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</si>
  <si>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</si>
  <si>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</si>
  <si>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</si>
  <si>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</si>
  <si>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</si>
  <si>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</si>
  <si>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</si>
  <si>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</si>
  <si>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</si>
  <si>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</si>
  <si>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</si>
  <si>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</si>
  <si>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</si>
  <si>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</si>
  <si>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</si>
  <si>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</si>
  <si>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</si>
  <si>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</si>
  <si>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</si>
  <si>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</si>
  <si>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</si>
  <si>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</si>
  <si>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</si>
  <si>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</si>
  <si>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</si>
  <si>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</si>
  <si>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</si>
  <si>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</si>
  <si>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</si>
  <si>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</si>
  <si>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</si>
  <si>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</si>
  <si>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</si>
  <si>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</si>
  <si>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</si>
  <si>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</si>
  <si>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</si>
  <si>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</si>
  <si>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</si>
  <si>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</si>
  <si>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</si>
  <si>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</si>
  <si>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</si>
  <si>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</si>
  <si>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</si>
  <si>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</si>
  <si>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</si>
  <si>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</si>
  <si>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</si>
  <si>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</si>
  <si>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</si>
  <si>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</si>
  <si>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</si>
  <si>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</si>
  <si>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</si>
  <si>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</si>
  <si>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</si>
  <si>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</si>
  <si>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</si>
  <si>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</si>
  <si>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</si>
  <si>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</si>
  <si>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</si>
  <si>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</si>
  <si>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</si>
  <si>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</si>
  <si>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</si>
  <si>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</si>
  <si>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</si>
  <si>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</si>
  <si>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</si>
  <si>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</si>
  <si>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</si>
  <si>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</si>
  <si>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</si>
  <si>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</si>
  <si>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</si>
  <si>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</si>
  <si>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</si>
  <si>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</si>
  <si>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</si>
  <si>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</si>
  <si>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</si>
  <si>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</si>
  <si>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</si>
  <si>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</si>
  <si>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</si>
  <si>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</si>
  <si>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</si>
  <si>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</si>
  <si>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</si>
  <si>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</si>
  <si>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</si>
  <si>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</si>
  <si>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</si>
  <si>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</si>
  <si>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</si>
  <si>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</si>
  <si>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</si>
  <si>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</si>
  <si>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</si>
  <si>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</si>
  <si>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</si>
  <si>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</si>
  <si>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</si>
  <si>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</si>
  <si>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</si>
  <si>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</si>
  <si>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</si>
  <si>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</si>
  <si>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</si>
  <si>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</si>
  <si>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</si>
  <si>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</si>
  <si>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</si>
  <si>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</si>
  <si>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</si>
  <si>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</si>
  <si>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</si>
  <si>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</si>
  <si>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</si>
  <si>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</si>
  <si>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</si>
  <si>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</si>
  <si>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</si>
  <si>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</si>
  <si>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</si>
  <si>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</si>
  <si>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</si>
  <si>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</si>
  <si>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</si>
  <si>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</si>
  <si>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</si>
  <si>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</si>
  <si>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</si>
  <si>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</si>
  <si>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</si>
  <si>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</si>
  <si>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</si>
  <si>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</si>
  <si>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</si>
  <si>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</si>
  <si>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</si>
  <si>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</si>
  <si>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</si>
  <si>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</si>
  <si>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</si>
  <si>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</si>
  <si>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</si>
  <si>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</si>
  <si>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</si>
  <si>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</si>
  <si>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</si>
  <si>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</si>
  <si>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</si>
  <si>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</si>
  <si>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</si>
  <si>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</si>
  <si>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</si>
  <si>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</si>
  <si>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</si>
  <si>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</si>
  <si>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</si>
  <si>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</si>
  <si>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</si>
  <si>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</si>
  <si>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</si>
  <si>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</si>
  <si>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</si>
  <si>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</si>
  <si>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</si>
  <si>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</si>
  <si>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</si>
  <si>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</si>
  <si>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</si>
  <si>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</si>
  <si>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</si>
  <si>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</si>
  <si>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</si>
  <si>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</si>
  <si>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</si>
  <si>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</si>
  <si>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</si>
  <si>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</si>
  <si>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</si>
  <si>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</si>
  <si>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</si>
  <si>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</si>
  <si>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</si>
  <si>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</si>
  <si>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</si>
  <si>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</si>
  <si>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</si>
  <si>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</si>
  <si>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</si>
  <si>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</si>
  <si>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</si>
  <si>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</si>
  <si>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</si>
  <si>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</si>
  <si>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</si>
  <si>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</si>
  <si>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</si>
  <si>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</si>
  <si>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</si>
  <si>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</si>
  <si>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</si>
  <si>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</si>
  <si>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</si>
  <si>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</si>
  <si>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</si>
  <si>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</si>
  <si>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</si>
  <si>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</si>
  <si>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</si>
  <si>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</si>
  <si>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</si>
  <si>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</si>
  <si>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</si>
  <si>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</si>
  <si>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</si>
  <si>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</si>
  <si>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</si>
  <si>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</si>
  <si>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</si>
  <si>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</si>
  <si>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</si>
  <si>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</si>
  <si>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</si>
  <si>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</si>
  <si>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</si>
  <si>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</si>
  <si>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</si>
  <si>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</si>
  <si>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</si>
  <si>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</si>
  <si>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</si>
  <si>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</si>
  <si>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</si>
  <si>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</si>
  <si>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</si>
  <si>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</si>
  <si>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</si>
  <si>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</si>
  <si>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</si>
  <si>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</si>
  <si>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</si>
  <si>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</si>
  <si>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</si>
  <si>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</si>
  <si>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</si>
  <si>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</si>
  <si>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</si>
  <si>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</si>
  <si>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</si>
  <si>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</si>
  <si>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</si>
  <si>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</si>
  <si>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</si>
  <si>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</si>
  <si>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</si>
  <si>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</si>
  <si>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</si>
  <si>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</si>
  <si>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</si>
  <si>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</si>
  <si>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</si>
  <si>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</si>
  <si>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</si>
  <si>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</si>
  <si>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</si>
  <si>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</si>
  <si>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</si>
  <si>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</si>
  <si>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</si>
  <si>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</si>
  <si>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</si>
  <si>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</si>
  <si>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</si>
  <si>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</si>
  <si>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</si>
  <si>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</si>
  <si>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</si>
  <si>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</si>
  <si>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</si>
  <si>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</si>
  <si>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</si>
  <si>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</si>
  <si>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</si>
  <si>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</si>
  <si>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</si>
  <si>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</si>
  <si>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</si>
  <si>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</si>
  <si>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</si>
  <si>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</si>
  <si>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</si>
  <si>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</si>
  <si>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</si>
  <si>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</si>
  <si>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</si>
  <si>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</si>
  <si>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</si>
  <si>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</si>
  <si>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</si>
  <si>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</si>
  <si>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</si>
  <si>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</si>
  <si>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</si>
  <si>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</si>
  <si>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</si>
  <si>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</si>
  <si>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</si>
  <si>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</si>
  <si>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</si>
  <si>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</si>
  <si>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</si>
  <si>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</si>
  <si>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</si>
  <si>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</si>
  <si>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</si>
  <si>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</si>
  <si>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</si>
  <si>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</si>
  <si>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</si>
  <si>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</si>
  <si>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</si>
  <si>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</si>
  <si>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</si>
  <si>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</si>
  <si>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</si>
  <si>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</si>
  <si>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</si>
  <si>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</si>
  <si>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</si>
  <si>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</si>
  <si>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</si>
  <si>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</si>
  <si>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</si>
  <si>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</si>
  <si>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</si>
  <si>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</si>
  <si>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</si>
  <si>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</si>
  <si>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</si>
  <si>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</si>
  <si>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</si>
  <si>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</si>
  <si>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</si>
  <si>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</si>
  <si>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</si>
  <si>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</si>
  <si>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</si>
  <si>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</si>
  <si>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</si>
  <si>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</si>
  <si>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</si>
  <si>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</si>
  <si>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</si>
  <si>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</si>
  <si>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</si>
  <si>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</si>
  <si>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</si>
  <si>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</si>
  <si>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</si>
  <si>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</si>
  <si>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</si>
  <si>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</si>
  <si>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</si>
  <si>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</si>
  <si>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</si>
  <si>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</si>
  <si>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</si>
  <si>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</si>
  <si>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</si>
  <si>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</si>
  <si>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</si>
  <si>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</si>
  <si>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</si>
  <si>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</si>
  <si>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</si>
  <si>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</si>
  <si>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</si>
  <si>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</si>
  <si>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</si>
  <si>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</si>
  <si>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</si>
  <si>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</si>
  <si>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</si>
  <si>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</si>
  <si>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</si>
  <si>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</si>
  <si>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</si>
  <si>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</si>
  <si>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</si>
  <si>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</si>
  <si>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</si>
  <si>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</si>
  <si>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</si>
  <si>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</si>
  <si>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</si>
  <si>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</si>
  <si>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</si>
  <si>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</si>
  <si>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</si>
  <si>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</si>
  <si>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</si>
  <si>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</si>
  <si>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</si>
  <si>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</si>
  <si>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</si>
  <si>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</si>
  <si>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</si>
  <si>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</si>
  <si>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</si>
  <si>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</si>
  <si>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</si>
  <si>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</si>
  <si>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</si>
  <si>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</si>
  <si>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</si>
  <si>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</si>
  <si>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</si>
  <si>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</si>
  <si>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</si>
  <si>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</si>
  <si>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</si>
  <si>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</si>
  <si>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</si>
  <si>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</si>
  <si>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</si>
  <si>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</si>
  <si>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</si>
  <si>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</si>
  <si>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</si>
  <si>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</si>
  <si>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</si>
  <si>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</si>
  <si>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</si>
  <si>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</si>
  <si>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</si>
  <si>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</si>
  <si>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</si>
  <si>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</si>
  <si>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</si>
  <si>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</si>
  <si>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</si>
  <si>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</si>
  <si>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</si>
  <si>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</si>
  <si>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</si>
  <si>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</si>
  <si>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</si>
  <si>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</si>
  <si>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</si>
  <si>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</si>
  <si>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</si>
  <si>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</si>
  <si>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</si>
  <si>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</si>
  <si>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</si>
  <si>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</si>
  <si>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</si>
  <si>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</si>
  <si>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</si>
  <si>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</si>
  <si>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</si>
  <si>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</si>
  <si>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</si>
  <si>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</si>
  <si>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</si>
  <si>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</si>
  <si>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</si>
  <si>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</si>
  <si>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</si>
  <si>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</si>
  <si>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</si>
  <si>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</si>
  <si>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</si>
  <si>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</si>
  <si>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</si>
  <si>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</si>
  <si>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</si>
  <si>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</si>
  <si>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</si>
  <si>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</si>
  <si>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</si>
  <si>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</si>
  <si>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</si>
  <si>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</si>
  <si>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</si>
  <si>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</si>
  <si>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</si>
  <si>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</si>
  <si>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</si>
  <si>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</si>
  <si>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</si>
  <si>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</si>
  <si>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</si>
  <si>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</si>
  <si>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</si>
  <si>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</si>
  <si>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</si>
  <si>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</si>
  <si>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</si>
  <si>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</si>
  <si>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</si>
  <si>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</si>
  <si>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</si>
  <si>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</si>
  <si>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</si>
  <si>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</si>
  <si>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</si>
  <si>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</si>
  <si>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</si>
  <si>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</si>
  <si>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</si>
  <si>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</si>
  <si>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</si>
  <si>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</si>
  <si>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</si>
  <si>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</si>
  <si>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</si>
  <si>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</si>
  <si>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</si>
  <si>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</si>
  <si>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</si>
  <si>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</si>
  <si>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</si>
  <si>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</si>
  <si>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</si>
  <si>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</si>
  <si>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</si>
  <si>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</si>
  <si>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</si>
  <si>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</si>
  <si>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</si>
  <si>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</si>
  <si>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</si>
  <si>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</si>
  <si>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</si>
  <si>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</si>
  <si>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</si>
  <si>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</si>
  <si>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</si>
  <si>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</si>
  <si>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</si>
  <si>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</si>
  <si>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</si>
  <si>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</si>
  <si>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</si>
  <si>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</si>
  <si>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</si>
  <si>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</si>
  <si>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</si>
  <si>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</si>
  <si>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</si>
  <si>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</si>
  <si>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</si>
  <si>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</si>
  <si>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</si>
  <si>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</si>
  <si>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</si>
  <si>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</si>
  <si>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</si>
  <si>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</si>
  <si>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</si>
  <si>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</si>
  <si>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</si>
  <si>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</si>
  <si>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</si>
  <si>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</si>
  <si>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</si>
  <si>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</si>
  <si>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</si>
  <si>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</si>
  <si>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</si>
  <si>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</si>
  <si>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</si>
  <si>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</si>
  <si>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</si>
  <si>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</si>
  <si>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</si>
  <si>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</si>
  <si>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</si>
  <si>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</si>
  <si>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</si>
  <si>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</si>
  <si>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</si>
  <si>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</si>
  <si>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</si>
  <si>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</si>
  <si>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</si>
  <si>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</si>
  <si>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</si>
  <si>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</si>
  <si>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</si>
  <si>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</si>
  <si>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</si>
  <si>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</si>
  <si>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</si>
  <si>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</si>
  <si>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</si>
  <si>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</si>
  <si>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</si>
  <si>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</si>
  <si>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</si>
  <si>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</si>
  <si>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</si>
  <si>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</si>
  <si>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</si>
  <si>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</si>
  <si>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</si>
  <si>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</si>
  <si>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</si>
  <si>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</si>
  <si>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</si>
  <si>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</si>
  <si>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</si>
  <si>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</si>
  <si>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</si>
  <si>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</si>
  <si>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</si>
  <si>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</si>
  <si>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</si>
  <si>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</si>
  <si>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</si>
  <si>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</si>
  <si>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</si>
  <si>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</si>
  <si>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</si>
  <si>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</si>
  <si>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</si>
  <si>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</si>
  <si>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</si>
  <si>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</si>
  <si>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</si>
  <si>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</si>
  <si>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</si>
  <si>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</si>
  <si>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</si>
  <si>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</si>
  <si>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</si>
  <si>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</si>
  <si>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</si>
  <si>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</si>
  <si>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</si>
  <si>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</si>
  <si>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</si>
  <si>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</si>
  <si>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</si>
  <si>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</si>
  <si>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</si>
  <si>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</si>
  <si>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</si>
  <si>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</si>
  <si>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</si>
  <si>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</si>
  <si>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</si>
  <si>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</si>
  <si>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</si>
  <si>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</si>
  <si>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</si>
  <si>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</si>
  <si>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</si>
  <si>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</si>
  <si>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</si>
  <si>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</si>
  <si>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</si>
  <si>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</si>
  <si>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</si>
  <si>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</si>
  <si>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</si>
  <si>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</si>
  <si>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</si>
  <si>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</si>
  <si>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</si>
  <si>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</si>
  <si>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</si>
  <si>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</si>
  <si>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</si>
  <si>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</si>
  <si>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</si>
  <si>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</si>
  <si>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</si>
  <si>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</si>
  <si>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</si>
  <si>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</si>
  <si>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</si>
  <si>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</si>
  <si>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</si>
  <si>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</si>
  <si>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</si>
  <si>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</si>
  <si>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</si>
  <si>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</si>
  <si>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</si>
  <si>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</si>
  <si>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</si>
  <si>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</si>
  <si>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</si>
  <si>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</si>
  <si>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</si>
  <si>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</si>
  <si>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</si>
  <si>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</si>
  <si>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</si>
  <si>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</si>
  <si>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</si>
  <si>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</si>
  <si>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</si>
  <si>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</si>
  <si>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</si>
  <si>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</si>
  <si>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</si>
  <si>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</si>
  <si>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</si>
  <si>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</si>
  <si>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</si>
  <si>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</si>
  <si>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</si>
  <si>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</si>
  <si>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</si>
  <si>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</si>
  <si>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</si>
  <si>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</si>
  <si>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</si>
  <si>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</si>
  <si>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</si>
  <si>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</si>
  <si>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</si>
  <si>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</si>
  <si>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</si>
  <si>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</si>
  <si>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</si>
  <si>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</si>
  <si>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</si>
  <si>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</si>
  <si>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</si>
  <si>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</si>
  <si>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</si>
  <si>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</si>
  <si>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</si>
  <si>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</si>
  <si>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</si>
  <si>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</si>
  <si>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</si>
  <si>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</si>
  <si>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</si>
  <si>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</si>
  <si>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</si>
  <si>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</si>
  <si>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</si>
  <si>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</si>
  <si>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</si>
  <si>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</si>
  <si>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</si>
  <si>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</si>
  <si>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</si>
  <si>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</si>
  <si>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</si>
  <si>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</si>
  <si>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</si>
  <si>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</si>
  <si>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</si>
  <si>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</si>
  <si>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</si>
  <si>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</si>
  <si>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</si>
  <si>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</si>
  <si>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</si>
  <si>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</si>
  <si>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</si>
  <si>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</si>
  <si>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</si>
  <si>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</si>
  <si>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</si>
  <si>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</si>
  <si>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</si>
  <si>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</si>
  <si>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</si>
  <si>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</si>
  <si>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</si>
  <si>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</si>
  <si>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</si>
  <si>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</si>
  <si>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</si>
  <si>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</si>
  <si>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</si>
  <si>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</si>
  <si>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</si>
  <si>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</si>
  <si>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</si>
  <si>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</si>
  <si>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</si>
  <si>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</si>
  <si>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</si>
  <si>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</si>
  <si>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</si>
  <si>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</si>
  <si>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</si>
  <si>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</si>
  <si>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</si>
  <si>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</si>
  <si>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</si>
  <si>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</si>
  <si>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</si>
  <si>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</si>
  <si>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</si>
  <si>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</si>
  <si>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</si>
  <si>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</si>
  <si>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</si>
  <si>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</si>
  <si>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</si>
  <si>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</si>
  <si>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</si>
  <si>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</si>
  <si>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</si>
  <si>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</si>
  <si>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</si>
  <si>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</si>
  <si>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</si>
  <si>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</si>
  <si>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</si>
  <si>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</si>
  <si>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</si>
  <si>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</si>
  <si>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</si>
  <si>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</si>
  <si>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</si>
  <si>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</si>
  <si>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</si>
  <si>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</si>
  <si>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</si>
  <si>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</si>
  <si>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</si>
  <si>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</si>
  <si>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</si>
  <si>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</si>
  <si>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</si>
  <si>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</si>
  <si>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</si>
  <si>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</si>
  <si>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</si>
  <si>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</si>
  <si>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</si>
  <si>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</si>
  <si>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</si>
  <si>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</si>
  <si>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</si>
  <si>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</si>
  <si>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</si>
  <si>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</si>
  <si>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</si>
  <si>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</si>
  <si>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</si>
  <si>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</si>
  <si>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</si>
  <si>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</si>
  <si>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</si>
  <si>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</si>
  <si>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</si>
  <si>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</si>
  <si>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</si>
  <si>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</si>
  <si>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</si>
  <si>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</si>
  <si>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</si>
  <si>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</si>
  <si>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</si>
  <si>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</si>
  <si>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</si>
  <si>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</si>
  <si>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</si>
  <si>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</si>
  <si>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</si>
  <si>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</si>
  <si>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</si>
  <si>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</si>
  <si>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</si>
  <si>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</si>
  <si>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</si>
  <si>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</si>
  <si>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</si>
  <si>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</si>
  <si>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</si>
  <si>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</si>
  <si>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</si>
  <si>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</si>
  <si>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</si>
  <si>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</si>
  <si>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</si>
  <si>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</si>
  <si>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</si>
  <si>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</si>
  <si>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</si>
  <si>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</si>
  <si>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</si>
  <si>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</si>
  <si>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</si>
  <si>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</si>
  <si>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</si>
  <si>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</si>
  <si>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</si>
  <si>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</si>
  <si>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</si>
  <si>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</si>
  <si>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</si>
  <si>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</si>
  <si>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</si>
  <si>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</si>
  <si>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</si>
  <si>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</si>
  <si>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</si>
  <si>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</si>
  <si>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</si>
  <si>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</si>
  <si>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</si>
  <si>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</si>
  <si>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</si>
  <si>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</si>
  <si>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</si>
  <si>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</si>
  <si>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</si>
  <si>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</si>
  <si>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</si>
  <si>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</si>
  <si>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</si>
  <si>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</si>
  <si>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</si>
  <si>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</si>
  <si>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</si>
  <si>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</si>
  <si>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</si>
  <si>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</si>
  <si>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</si>
  <si>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</si>
  <si>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</si>
  <si>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</si>
  <si>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</si>
  <si>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</si>
  <si>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</si>
  <si>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</si>
  <si>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</si>
  <si>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</si>
  <si>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</si>
  <si>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</si>
  <si>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</si>
  <si>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</si>
  <si>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</si>
  <si>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</si>
  <si>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</si>
  <si>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</si>
  <si>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</si>
  <si>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</si>
  <si>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</si>
  <si>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</si>
  <si>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</si>
  <si>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</si>
  <si>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</si>
  <si>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</si>
  <si>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</si>
  <si>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</si>
  <si>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</si>
  <si>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</si>
  <si>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</si>
  <si>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</si>
  <si>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</si>
  <si>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</si>
  <si>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</si>
  <si>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</si>
  <si>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</si>
  <si>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</si>
  <si>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</si>
  <si>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</si>
  <si>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</si>
  <si>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</si>
  <si>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</si>
  <si>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</si>
  <si>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</si>
  <si>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</si>
  <si>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</si>
  <si>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</si>
  <si>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</si>
  <si>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</si>
  <si>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</si>
  <si>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</si>
  <si>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</si>
  <si>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</si>
  <si>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</si>
  <si>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</si>
  <si>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</si>
  <si>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</si>
  <si>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</si>
  <si>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</si>
  <si>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</si>
  <si>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</si>
  <si>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</si>
  <si>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</si>
  <si>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</si>
  <si>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</si>
  <si>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</si>
  <si>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</si>
  <si>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</si>
  <si>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</si>
  <si>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</si>
  <si>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</si>
  <si>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</si>
  <si>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</si>
  <si>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</si>
  <si>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</si>
  <si>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</si>
  <si>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</si>
  <si>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</si>
  <si>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</si>
  <si>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</si>
  <si>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</si>
  <si>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</si>
  <si>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</si>
  <si>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</si>
  <si>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</si>
  <si>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</si>
  <si>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</si>
  <si>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</si>
  <si>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</si>
  <si>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</si>
  <si>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</si>
  <si>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</si>
  <si>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</si>
  <si>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</si>
  <si>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</si>
  <si>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</si>
  <si>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</si>
  <si>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</si>
  <si>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</si>
  <si>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</si>
  <si>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</si>
  <si>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</si>
  <si>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</si>
  <si>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</si>
  <si>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</si>
  <si>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</si>
  <si>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</si>
  <si>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</si>
  <si>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</si>
  <si>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</si>
  <si>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</si>
  <si>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</si>
  <si>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</si>
  <si>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</si>
  <si>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</si>
  <si>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</si>
  <si>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</si>
  <si>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</si>
  <si>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</si>
  <si>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</si>
  <si>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</si>
  <si>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</si>
  <si>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</si>
  <si>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</si>
  <si>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</si>
  <si>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</si>
  <si>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</si>
  <si>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</si>
  <si>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</si>
  <si>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</si>
  <si>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</si>
  <si>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</si>
  <si>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</si>
  <si>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</si>
  <si>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</si>
  <si>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</si>
  <si>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</si>
  <si>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</si>
  <si>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</si>
  <si>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</si>
  <si>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</si>
  <si>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</si>
  <si>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</si>
  <si>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</si>
  <si>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</si>
  <si>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</si>
  <si>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</si>
  <si>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</si>
  <si>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</si>
  <si>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</si>
  <si>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</si>
  <si>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</si>
  <si>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</si>
  <si>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</si>
  <si>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</si>
  <si>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</si>
  <si>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</si>
  <si>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</si>
  <si>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</si>
  <si>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</si>
  <si>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</si>
  <si>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</si>
  <si>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</si>
  <si>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</si>
  <si>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</si>
  <si>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</si>
  <si>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</si>
  <si>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</si>
  <si>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</si>
  <si>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</si>
  <si>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</si>
  <si>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</si>
  <si>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</si>
  <si>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</si>
  <si>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</si>
  <si>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</si>
  <si>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</si>
  <si>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</si>
  <si>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</si>
  <si>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</si>
  <si>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</si>
  <si>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</si>
  <si>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</si>
  <si>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</si>
  <si>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</si>
  <si>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</si>
  <si>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</si>
  <si>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</si>
  <si>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</si>
  <si>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</si>
  <si>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</si>
  <si>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</si>
  <si>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</si>
  <si>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</si>
  <si>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</si>
  <si>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</si>
  <si>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</si>
  <si>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</si>
  <si>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</si>
  <si>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</si>
  <si>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</si>
  <si>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</si>
  <si>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</si>
  <si>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</si>
  <si>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</si>
  <si>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</si>
  <si>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</si>
  <si>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</si>
  <si>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</si>
  <si>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</si>
  <si>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</si>
  <si>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</si>
  <si>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</si>
  <si>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</si>
  <si>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</si>
  <si>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</si>
  <si>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</si>
  <si>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</si>
  <si>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</si>
  <si>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</si>
  <si>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</si>
  <si>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</si>
  <si>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</si>
  <si>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</si>
  <si>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</si>
  <si>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</si>
  <si>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</si>
  <si>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</si>
  <si>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</si>
  <si>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</si>
  <si>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</si>
  <si>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</si>
  <si>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</si>
  <si>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</si>
  <si>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</si>
  <si>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</si>
  <si>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</si>
  <si>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</si>
  <si>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</si>
  <si>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</si>
  <si>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</si>
  <si>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</si>
  <si>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</si>
  <si>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</si>
  <si>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</si>
  <si>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</si>
  <si>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</si>
  <si>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</si>
  <si>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</si>
  <si>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</si>
  <si>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</si>
  <si>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</si>
  <si>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</si>
  <si>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</si>
  <si>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</si>
  <si>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</si>
  <si>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</si>
  <si>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</si>
  <si>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</si>
  <si>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</si>
  <si>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</si>
  <si>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</si>
  <si>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</si>
  <si>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</si>
  <si>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</si>
  <si>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</si>
  <si>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</si>
  <si>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</si>
  <si>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</si>
  <si>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</si>
  <si>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</si>
  <si>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</si>
  <si>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</si>
  <si>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</si>
  <si>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</si>
  <si>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</si>
  <si>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</si>
  <si>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</si>
  <si>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</si>
  <si>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</si>
  <si>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</si>
  <si>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</si>
  <si>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</si>
  <si>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</si>
  <si>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</si>
  <si>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</si>
  <si>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</si>
  <si>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</si>
  <si>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</si>
  <si>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</si>
  <si>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</si>
  <si>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</si>
  <si>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</si>
  <si>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</si>
  <si>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</si>
  <si>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</si>
  <si>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</si>
  <si>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</si>
  <si>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</si>
  <si>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</si>
  <si>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</si>
  <si>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</si>
  <si>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</si>
  <si>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</si>
  <si>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</si>
  <si>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</si>
  <si>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</si>
  <si>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</si>
  <si>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</si>
  <si>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</si>
  <si>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</si>
  <si>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</si>
  <si>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</si>
  <si>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</si>
  <si>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</si>
  <si>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</si>
  <si>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</si>
  <si>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</si>
  <si>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</si>
  <si>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</si>
  <si>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</si>
  <si>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</si>
  <si>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</si>
  <si>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</si>
  <si>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</si>
  <si>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</si>
  <si>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</si>
  <si>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</si>
  <si>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</si>
  <si>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</si>
  <si>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</si>
  <si>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</si>
  <si>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</si>
  <si>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</si>
  <si>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</si>
  <si>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</si>
  <si>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</si>
  <si>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</si>
  <si>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</si>
  <si>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</si>
  <si>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</si>
  <si>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</si>
  <si>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</si>
  <si>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</si>
  <si>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</si>
  <si>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</si>
  <si>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</si>
  <si>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</si>
  <si>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</si>
  <si>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</si>
  <si>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</si>
  <si>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</si>
  <si>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</si>
  <si>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</si>
  <si>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</si>
  <si>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</si>
  <si>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</si>
  <si>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</si>
  <si>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</si>
  <si>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</si>
  <si>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</si>
  <si>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</si>
  <si>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</si>
  <si>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</si>
  <si>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</si>
  <si>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</si>
  <si>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</si>
  <si>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</si>
  <si>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</si>
  <si>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</si>
  <si>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</si>
  <si>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</si>
  <si>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</si>
  <si>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</si>
  <si>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</si>
  <si>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</si>
  <si>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</si>
  <si>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</si>
  <si>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</si>
  <si>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</si>
  <si>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</si>
  <si>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</si>
  <si>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</si>
  <si>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</si>
  <si>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</si>
  <si>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</si>
  <si>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</si>
  <si>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</si>
  <si>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</si>
  <si>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</si>
  <si>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</si>
  <si>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</si>
  <si>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</si>
  <si>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</si>
  <si>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</si>
  <si>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</si>
  <si>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</si>
  <si>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</si>
  <si>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</si>
  <si>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</si>
  <si>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</si>
  <si>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</si>
  <si>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</si>
  <si>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</si>
  <si>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</si>
  <si>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</si>
  <si>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</si>
  <si>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</si>
  <si>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</si>
  <si>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</si>
  <si>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</si>
  <si>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</si>
  <si>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</si>
  <si>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</si>
  <si>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</si>
  <si>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</si>
  <si>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</si>
  <si>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</si>
  <si>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</si>
  <si>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</si>
  <si>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</si>
  <si>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</si>
  <si>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</si>
  <si>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</si>
  <si>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</si>
  <si>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</si>
  <si>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</si>
  <si>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</si>
  <si>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</si>
  <si>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</si>
  <si>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</si>
  <si>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</si>
  <si>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</si>
  <si>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</si>
  <si>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</si>
  <si>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</si>
  <si>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</si>
  <si>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</si>
  <si>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</si>
  <si>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</si>
  <si>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</si>
  <si>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</si>
  <si>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</si>
  <si>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</si>
  <si>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</si>
  <si>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</si>
  <si>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</si>
  <si>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</si>
  <si>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</si>
  <si>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</si>
  <si>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</si>
  <si>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</si>
  <si>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</si>
  <si>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</si>
  <si>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</si>
  <si>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</si>
  <si>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</si>
  <si>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</si>
  <si>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</si>
  <si>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</si>
  <si>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</si>
  <si>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</si>
  <si>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</si>
  <si>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</si>
  <si>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</si>
  <si>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</si>
  <si>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</si>
  <si>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</si>
  <si>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</si>
  <si>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</si>
  <si>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</si>
  <si>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</si>
  <si>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</si>
  <si>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</si>
  <si>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</si>
  <si>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</si>
  <si>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</si>
  <si>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</si>
  <si>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</si>
  <si>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</si>
  <si>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</si>
  <si>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</si>
  <si>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</si>
  <si>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</si>
  <si>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</si>
  <si>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</si>
  <si>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</si>
  <si>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</si>
  <si>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</si>
  <si>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</si>
  <si>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</si>
  <si>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</si>
  <si>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</si>
  <si>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</si>
  <si>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</si>
  <si>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</si>
  <si>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</si>
  <si>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</si>
  <si>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</si>
  <si>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</si>
  <si>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</si>
  <si>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</si>
  <si>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</si>
  <si>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</si>
  <si>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</si>
  <si>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</si>
  <si>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</si>
  <si>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</si>
  <si>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</si>
  <si>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</si>
  <si>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</si>
  <si>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</si>
  <si>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</si>
  <si>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</si>
  <si>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</si>
  <si>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</si>
  <si>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</si>
  <si>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</si>
  <si>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</si>
  <si>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</si>
  <si>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</si>
  <si>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</si>
  <si>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</si>
  <si>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</si>
  <si>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</si>
  <si>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</si>
  <si>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</si>
  <si>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</si>
  <si>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</si>
  <si>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</si>
  <si>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</si>
  <si>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</si>
  <si>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</si>
  <si>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</si>
  <si>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</si>
  <si>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</si>
  <si>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</si>
  <si>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</si>
  <si>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</si>
  <si>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</si>
  <si>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</si>
  <si>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</si>
  <si>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</si>
  <si>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</si>
  <si>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</si>
  <si>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</si>
  <si>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</si>
  <si>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</si>
  <si>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</si>
  <si>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</si>
  <si>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</si>
  <si>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</si>
  <si>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</si>
  <si>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</si>
  <si>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</si>
  <si>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</si>
  <si>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</si>
  <si>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</si>
  <si>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</si>
  <si>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</si>
  <si>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</si>
  <si>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</si>
  <si>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</si>
  <si>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</si>
  <si>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</si>
  <si>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</si>
  <si>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</si>
  <si>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</si>
  <si>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</si>
  <si>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</si>
  <si>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</si>
  <si>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</si>
  <si>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</si>
  <si>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</si>
  <si>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</si>
  <si>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</si>
  <si>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</si>
  <si>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</si>
  <si>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</si>
  <si>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</si>
  <si>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</si>
  <si>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</si>
  <si>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</si>
  <si>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</si>
  <si>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</si>
  <si>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</si>
  <si>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</si>
  <si>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</si>
  <si>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</si>
  <si>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</si>
  <si>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</si>
  <si>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</si>
  <si>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</si>
  <si>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</si>
  <si>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</si>
  <si>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</si>
  <si>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</si>
  <si>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</si>
  <si>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</si>
  <si>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</si>
  <si>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</si>
  <si>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</si>
  <si>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</si>
  <si>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</si>
  <si>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</si>
  <si>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</si>
  <si>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</si>
  <si>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</si>
  <si>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</si>
  <si>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</si>
  <si>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</si>
  <si>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</si>
  <si>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</si>
  <si>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</si>
  <si>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</si>
  <si>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</si>
  <si>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</si>
  <si>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</si>
  <si>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</si>
  <si>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</si>
  <si>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</si>
  <si>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</si>
  <si>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</si>
  <si>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</si>
  <si>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</si>
  <si>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</si>
  <si>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</si>
  <si>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</si>
  <si>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</si>
  <si>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</si>
  <si>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</si>
  <si>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</si>
  <si>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</si>
  <si>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</si>
  <si>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</si>
  <si>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</si>
  <si>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</si>
  <si>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</si>
  <si>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</si>
  <si>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</si>
  <si>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</si>
  <si>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</si>
  <si>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</si>
  <si>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</si>
  <si>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</si>
  <si>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</si>
  <si>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</si>
  <si>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</si>
  <si>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</si>
  <si>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</si>
  <si>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</si>
  <si>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</si>
  <si>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</si>
  <si>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</si>
  <si>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</si>
  <si>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</si>
  <si>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</si>
  <si>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</si>
  <si>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</si>
  <si>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</si>
  <si>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</si>
  <si>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</si>
  <si>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</si>
  <si>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</si>
  <si>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</si>
  <si>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</si>
  <si>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</si>
  <si>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</si>
  <si>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</si>
  <si>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</si>
  <si>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</si>
  <si>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</si>
  <si>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</si>
  <si>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</si>
  <si>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</si>
  <si>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</si>
  <si>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</si>
  <si>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</si>
  <si>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</si>
  <si>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</si>
  <si>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</si>
  <si>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</si>
  <si>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</si>
  <si>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</si>
  <si>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</si>
  <si>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</si>
  <si>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</si>
  <si>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</si>
  <si>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</si>
  <si>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</si>
  <si>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</si>
  <si>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</si>
  <si>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</si>
  <si>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</si>
  <si>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</si>
  <si>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</si>
  <si>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</si>
  <si>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</si>
  <si>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</si>
  <si>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</si>
  <si>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</si>
  <si>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</si>
  <si>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</si>
  <si>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</si>
  <si>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</si>
  <si>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</si>
  <si>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</si>
  <si>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</si>
  <si>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</si>
  <si>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</si>
  <si>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</si>
  <si>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</si>
  <si>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</si>
  <si>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</si>
  <si>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</si>
  <si>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</si>
  <si>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</si>
  <si>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</si>
  <si>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</si>
  <si>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</si>
  <si>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</si>
  <si>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</si>
  <si>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</si>
  <si>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</si>
  <si>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</si>
  <si>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</si>
  <si>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</si>
  <si>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</si>
  <si>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</si>
  <si>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</si>
  <si>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</si>
  <si>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</si>
  <si>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</si>
  <si>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</si>
  <si>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</si>
  <si>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</si>
  <si>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</si>
  <si>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</si>
  <si>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</si>
  <si>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</si>
  <si>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</si>
  <si>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</si>
  <si>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</si>
  <si>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</si>
  <si>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</si>
  <si>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</si>
  <si>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</si>
  <si>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</si>
  <si>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</si>
  <si>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</si>
  <si>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</si>
  <si>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</si>
  <si>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</si>
  <si>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</si>
  <si>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</si>
  <si>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</si>
  <si>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</si>
  <si>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</si>
  <si>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</si>
  <si>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</si>
  <si>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</si>
  <si>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</si>
  <si>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</si>
  <si>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</si>
  <si>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</si>
  <si>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</si>
  <si>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</si>
  <si>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</si>
  <si>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</si>
  <si>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</si>
  <si>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</si>
  <si>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</si>
  <si>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</si>
  <si>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</si>
  <si>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</si>
  <si>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</si>
  <si>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</si>
  <si>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</si>
  <si>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</si>
  <si>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</si>
  <si>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</si>
  <si>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</si>
  <si>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</si>
  <si>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</si>
  <si>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</si>
  <si>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</si>
  <si>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</si>
  <si>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</si>
  <si>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</si>
  <si>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</si>
  <si>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</si>
  <si>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</si>
  <si>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</si>
  <si>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</si>
  <si>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</si>
  <si>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</si>
  <si>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</si>
  <si>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</si>
  <si>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</si>
  <si>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</si>
  <si>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</si>
  <si>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</si>
  <si>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</si>
  <si>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</si>
  <si>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</si>
  <si>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</si>
  <si>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</si>
  <si>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</si>
  <si>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</si>
  <si>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</si>
  <si>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</si>
  <si>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</si>
  <si>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</si>
  <si>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</si>
  <si>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</si>
  <si>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</si>
  <si>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</si>
  <si>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</si>
  <si>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</si>
  <si>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</si>
  <si>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</si>
  <si>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</si>
  <si>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</si>
  <si>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</si>
  <si>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</si>
  <si>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</si>
  <si>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</si>
  <si>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</si>
  <si>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</si>
  <si>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</si>
  <si>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</si>
  <si>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</si>
  <si>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</si>
  <si>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</si>
  <si>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</si>
  <si>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</si>
  <si>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</si>
  <si>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</si>
  <si>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</si>
  <si>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</si>
  <si>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</si>
  <si>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</si>
  <si>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</si>
  <si>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</si>
  <si>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</si>
  <si>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</si>
  <si>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</si>
  <si>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</si>
  <si>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</si>
  <si>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</si>
  <si>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</si>
  <si>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</si>
  <si>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</si>
  <si>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</si>
  <si>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</si>
  <si>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</si>
  <si>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</si>
  <si>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</si>
  <si>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</si>
  <si>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</si>
  <si>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</si>
  <si>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</si>
  <si>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</si>
  <si>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</si>
  <si>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</si>
  <si>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</si>
  <si>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</si>
  <si>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</si>
  <si>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</si>
  <si>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</si>
  <si>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</si>
  <si>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</si>
  <si>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</si>
  <si>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</si>
  <si>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</si>
  <si>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</si>
  <si>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</si>
  <si>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</si>
  <si>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</si>
  <si>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</si>
  <si>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</si>
  <si>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</si>
  <si>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</si>
  <si>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</si>
  <si>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</si>
  <si>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</si>
  <si>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</si>
  <si>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</si>
  <si>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</si>
  <si>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</si>
  <si>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</si>
  <si>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</si>
  <si>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</si>
  <si>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</si>
  <si>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</si>
  <si>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</si>
  <si>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</si>
  <si>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</si>
  <si>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</si>
  <si>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</si>
  <si>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</si>
  <si>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</si>
  <si>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</si>
  <si>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</si>
  <si>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</si>
  <si>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</si>
  <si>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</si>
  <si>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</si>
  <si>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</si>
  <si>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</si>
  <si>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</si>
  <si>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</si>
  <si>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</si>
  <si>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</si>
  <si>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</si>
  <si>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</si>
  <si>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</si>
  <si>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</si>
  <si>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</si>
  <si>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</si>
  <si>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</si>
  <si>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</si>
  <si>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</si>
  <si>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</si>
  <si>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</si>
  <si>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</si>
  <si>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</si>
  <si>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</si>
  <si>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</si>
  <si>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</si>
  <si>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</si>
  <si>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</si>
  <si>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</si>
  <si>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</si>
  <si>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</si>
  <si>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</si>
  <si>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</si>
  <si>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</si>
  <si>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</si>
  <si>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</si>
  <si>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</si>
  <si>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</si>
  <si>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</si>
  <si>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</si>
  <si>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</si>
  <si>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</si>
  <si>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</si>
  <si>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</si>
  <si>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</si>
  <si>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</si>
  <si>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</si>
  <si>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</si>
  <si>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</si>
  <si>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</si>
  <si>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</si>
  <si>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</si>
  <si>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</si>
  <si>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</si>
  <si>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</si>
  <si>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</si>
  <si>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</si>
  <si>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</si>
  <si>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</si>
  <si>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</si>
  <si>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</si>
  <si>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</si>
  <si>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</si>
  <si>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</si>
  <si>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</si>
  <si>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</si>
  <si>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</si>
  <si>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</si>
  <si>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</si>
  <si>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</si>
  <si>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</si>
  <si>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</si>
  <si>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</si>
  <si>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</si>
  <si>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</si>
  <si>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</si>
  <si>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</si>
  <si>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</si>
  <si>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</si>
  <si>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</si>
  <si>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</si>
  <si>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</si>
  <si>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</si>
  <si>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</si>
  <si>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</si>
  <si>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</si>
  <si>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</si>
  <si>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</si>
  <si>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</si>
  <si>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</si>
  <si>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</si>
  <si>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</si>
  <si>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</si>
  <si>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</si>
  <si>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</si>
  <si>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</si>
  <si>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</si>
  <si>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</si>
  <si>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</si>
  <si>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</si>
  <si>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</si>
  <si>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</si>
  <si>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</si>
  <si>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</si>
  <si>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</si>
  <si>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</si>
  <si>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</si>
  <si>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</si>
  <si>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</si>
  <si>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</si>
  <si>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</si>
  <si>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</si>
  <si>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</si>
  <si>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</si>
  <si>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</si>
  <si>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</si>
  <si>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</si>
  <si>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</si>
  <si>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</si>
  <si>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</si>
  <si>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</si>
  <si>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</si>
  <si>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</si>
  <si>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</si>
  <si>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</si>
  <si>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</si>
  <si>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</si>
  <si>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</si>
  <si>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</si>
  <si>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</si>
  <si>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</si>
  <si>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</si>
  <si>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</si>
  <si>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</si>
  <si>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</si>
  <si>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</si>
  <si>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</si>
  <si>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</si>
  <si>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</si>
  <si>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</si>
  <si>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</si>
  <si>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</si>
  <si>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</si>
  <si>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</si>
  <si>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</si>
  <si>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</si>
  <si>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</si>
  <si>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</si>
  <si>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</si>
  <si>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</si>
  <si>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</si>
  <si>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</si>
  <si>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</si>
  <si>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</si>
  <si>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</si>
  <si>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</si>
  <si>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</si>
  <si>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</si>
  <si>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</si>
  <si>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</si>
  <si>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</si>
  <si>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</si>
  <si>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</si>
  <si>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</si>
  <si>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</si>
  <si>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</si>
  <si>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</si>
  <si>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</si>
  <si>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</si>
  <si>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</si>
  <si>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</si>
  <si>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</si>
  <si>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</si>
  <si>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</si>
  <si>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</si>
  <si>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</si>
  <si>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</si>
  <si>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</si>
  <si>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</si>
  <si>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</si>
  <si>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</si>
  <si>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</si>
  <si>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</si>
  <si>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</si>
  <si>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</si>
  <si>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</si>
  <si>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</si>
  <si>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</si>
  <si>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</si>
  <si>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</si>
  <si>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</si>
  <si>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</si>
  <si>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</si>
  <si>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</si>
  <si>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</si>
  <si>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</si>
  <si>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</si>
  <si>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</si>
  <si>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</si>
  <si>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</si>
  <si>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</si>
  <si>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</si>
  <si>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</si>
  <si>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</si>
  <si>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</si>
  <si>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</si>
  <si>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</si>
  <si>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</si>
  <si>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</si>
  <si>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</si>
  <si>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</si>
  <si>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</si>
  <si>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</si>
  <si>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</si>
  <si>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</si>
  <si>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</si>
  <si>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</si>
  <si>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</si>
  <si>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</si>
  <si>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</si>
  <si>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</si>
  <si>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</si>
  <si>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</si>
  <si>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</si>
  <si>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</si>
  <si>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</si>
  <si>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</si>
  <si>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</si>
  <si>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</si>
  <si>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</si>
  <si>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</si>
  <si>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</si>
  <si>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</si>
  <si>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</si>
  <si>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</si>
  <si>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</si>
  <si>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</si>
  <si>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</si>
  <si>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</si>
  <si>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</si>
  <si>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</si>
  <si>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</si>
  <si>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</si>
  <si>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</si>
  <si>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</si>
  <si>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</si>
  <si>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</si>
  <si>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</si>
  <si>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</si>
  <si>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</si>
  <si>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</si>
  <si>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</si>
  <si>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</si>
  <si>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</si>
  <si>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</si>
  <si>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</si>
  <si>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</si>
  <si>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</si>
  <si>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</si>
  <si>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</si>
  <si>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</si>
  <si>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</si>
  <si>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</si>
  <si>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</si>
  <si>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</si>
  <si>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</si>
  <si>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</si>
  <si>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</si>
  <si>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</si>
  <si>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</si>
  <si>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</si>
  <si>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</si>
  <si>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</si>
  <si>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</si>
  <si>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</si>
  <si>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</si>
  <si>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</si>
  <si>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</si>
  <si>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</si>
  <si>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</si>
  <si>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</si>
  <si>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</si>
  <si>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</si>
  <si>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</si>
  <si>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</si>
  <si>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</si>
  <si>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</si>
  <si>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</si>
  <si>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</si>
  <si>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</si>
  <si>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</si>
  <si>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</si>
  <si>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</si>
  <si>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</si>
  <si>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</si>
  <si>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</si>
  <si>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</si>
  <si>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</si>
  <si>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</si>
  <si>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</si>
  <si>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</si>
  <si>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</si>
  <si>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</si>
  <si>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</si>
  <si>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</si>
  <si>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</si>
  <si>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</si>
  <si>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</si>
  <si>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</si>
  <si>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</si>
  <si>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</si>
  <si>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</si>
  <si>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</si>
  <si>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</si>
  <si>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</si>
  <si>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</si>
  <si>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</si>
  <si>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</si>
  <si>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</si>
  <si>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</si>
  <si>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</si>
  <si>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</si>
  <si>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</si>
  <si>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</si>
  <si>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</si>
  <si>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</si>
  <si>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</si>
  <si>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</si>
  <si>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</si>
  <si>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</si>
  <si>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</si>
  <si>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</si>
  <si>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</si>
  <si>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</si>
  <si>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</si>
  <si>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</si>
  <si>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</si>
  <si>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</si>
  <si>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</si>
  <si>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</si>
  <si>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</si>
  <si>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</si>
  <si>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</si>
  <si>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</si>
  <si>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</si>
  <si>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</si>
  <si>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</si>
  <si>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</si>
  <si>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</si>
  <si>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</si>
  <si>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</si>
  <si>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</si>
  <si>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</si>
  <si>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</si>
  <si>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</si>
  <si>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</si>
  <si>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</si>
  <si>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</si>
  <si>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</si>
  <si>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</si>
  <si>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</si>
  <si>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</si>
  <si>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</si>
  <si>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</si>
  <si>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</si>
  <si>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</si>
  <si>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</si>
  <si>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</si>
  <si>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</si>
  <si>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</si>
  <si>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</si>
  <si>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</si>
  <si>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</si>
  <si>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</si>
  <si>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</si>
  <si>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</si>
  <si>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</si>
  <si>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</si>
  <si>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</si>
  <si>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</si>
  <si>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</si>
  <si>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</si>
  <si>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</si>
  <si>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</si>
  <si>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</si>
  <si>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</si>
  <si>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</si>
  <si>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</si>
  <si>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</si>
  <si>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</si>
  <si>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</si>
  <si>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</si>
  <si>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</si>
  <si>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</si>
  <si>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</si>
  <si>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</si>
  <si>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</si>
  <si>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</si>
  <si>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</si>
  <si>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</si>
  <si>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</si>
  <si>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</si>
  <si>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</si>
  <si>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</si>
  <si>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</si>
  <si>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</si>
  <si>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</si>
  <si>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</si>
  <si>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</si>
  <si>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</si>
  <si>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</si>
  <si>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</si>
  <si>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</si>
  <si>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</si>
  <si>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</si>
  <si>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</si>
  <si>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</si>
  <si>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</si>
  <si>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</si>
  <si>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</si>
  <si>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</si>
  <si>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</si>
  <si>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</si>
  <si>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</si>
  <si>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</si>
  <si>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</si>
  <si>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</si>
  <si>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</si>
  <si>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</si>
  <si>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</si>
  <si>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</si>
  <si>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</si>
  <si>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</si>
  <si>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</si>
  <si>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</si>
  <si>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</si>
  <si>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</si>
  <si>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</si>
  <si>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</si>
  <si>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</si>
  <si>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</si>
  <si>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</si>
  <si>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</si>
  <si>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</si>
  <si>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</si>
  <si>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</si>
  <si>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</si>
  <si>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</si>
  <si>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</si>
  <si>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</si>
  <si>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</si>
  <si>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</si>
  <si>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</si>
  <si>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</si>
  <si>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</si>
  <si>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</si>
  <si>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</si>
  <si>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</si>
  <si>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</si>
  <si>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</si>
  <si>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</si>
  <si>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</si>
  <si>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</si>
  <si>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</si>
  <si>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</si>
  <si>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</si>
  <si>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</si>
  <si>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</si>
  <si>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</si>
  <si>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</si>
  <si>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</si>
  <si>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</si>
  <si>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</si>
  <si>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</si>
  <si>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</si>
  <si>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</si>
  <si>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</si>
  <si>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</si>
  <si>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</si>
  <si>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</si>
  <si>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</si>
  <si>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</si>
  <si>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</si>
  <si>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</si>
  <si>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</si>
  <si>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</si>
  <si>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</si>
  <si>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</si>
  <si>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</si>
  <si>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</si>
  <si>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</si>
  <si>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</si>
  <si>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</si>
  <si>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</si>
  <si>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</si>
  <si>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</si>
  <si>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</si>
  <si>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</si>
  <si>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</si>
  <si>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</si>
  <si>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</si>
  <si>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</si>
  <si>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</si>
  <si>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</si>
  <si>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</si>
  <si>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</si>
  <si>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</si>
  <si>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</si>
  <si>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</si>
  <si>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</si>
  <si>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</si>
  <si>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</si>
  <si>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</si>
  <si>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</si>
  <si>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</si>
  <si>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</si>
  <si>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</si>
  <si>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</si>
  <si>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</si>
  <si>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</si>
  <si>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</si>
  <si>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</si>
  <si>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</si>
  <si>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</si>
  <si>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</si>
  <si>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</si>
  <si>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</si>
  <si>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</si>
  <si>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</si>
  <si>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</si>
  <si>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</si>
  <si>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</si>
  <si>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</si>
  <si>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</si>
  <si>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</si>
  <si>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</si>
  <si>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</si>
  <si>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</si>
  <si>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</si>
  <si>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</si>
  <si>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</si>
  <si>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</si>
  <si>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</si>
  <si>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</si>
  <si>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</si>
  <si>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</si>
  <si>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</si>
  <si>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</si>
  <si>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</si>
  <si>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</si>
  <si>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</si>
  <si>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</si>
  <si>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</si>
  <si>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</si>
  <si>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</si>
  <si>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</si>
  <si>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</si>
  <si>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</si>
  <si>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</si>
  <si>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</si>
  <si>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</si>
  <si>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</si>
  <si>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</si>
  <si>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</si>
  <si>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</si>
  <si>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</si>
  <si>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</si>
  <si>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</si>
  <si>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</si>
  <si>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</si>
  <si>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</si>
  <si>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</si>
  <si>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</si>
  <si>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</si>
  <si>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</si>
  <si>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</si>
  <si>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</si>
  <si>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</si>
  <si>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</si>
  <si>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</si>
  <si>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</si>
  <si>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</si>
  <si>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</si>
  <si>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</si>
  <si>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</si>
  <si>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</si>
  <si>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</si>
  <si>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</si>
  <si>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</si>
  <si>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</si>
  <si>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</si>
  <si>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</si>
  <si>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</si>
  <si>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</si>
  <si>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</si>
  <si>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</si>
  <si>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</si>
  <si>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</si>
  <si>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</si>
  <si>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</si>
  <si>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</si>
  <si>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</si>
  <si>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</si>
  <si>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</si>
  <si>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</si>
  <si>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</si>
  <si>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</si>
  <si>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</si>
  <si>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</si>
  <si>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</si>
  <si>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</si>
  <si>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</si>
  <si>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</si>
  <si>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</si>
  <si>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</si>
  <si>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</si>
  <si>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</si>
  <si>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</si>
  <si>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</si>
  <si>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</si>
  <si>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</si>
  <si>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</si>
  <si>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</si>
  <si>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</si>
  <si>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</si>
  <si>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</si>
  <si>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</si>
  <si>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</si>
  <si>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</si>
  <si>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</si>
  <si>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</si>
  <si>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</si>
  <si>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</si>
  <si>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</si>
  <si>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</si>
  <si>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</si>
  <si>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</si>
  <si>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</si>
  <si>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</si>
  <si>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</si>
  <si>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</si>
  <si>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</si>
  <si>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</si>
  <si>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</si>
  <si>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</si>
  <si>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</si>
  <si>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</si>
  <si>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</si>
  <si>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</si>
  <si>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</si>
  <si>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</si>
  <si>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</si>
  <si>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</si>
  <si>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</si>
  <si>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</si>
  <si>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</si>
  <si>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</si>
  <si>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</si>
  <si>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</si>
  <si>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</si>
  <si>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</si>
  <si>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</si>
  <si>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</si>
  <si>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</si>
  <si>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</si>
  <si>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</si>
  <si>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</si>
  <si>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</si>
  <si>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</si>
  <si>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</si>
  <si>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</si>
  <si>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</si>
  <si>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</si>
  <si>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</si>
  <si>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</si>
  <si>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</si>
  <si>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</si>
  <si>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</si>
  <si>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</si>
  <si>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</si>
  <si>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</si>
  <si>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</si>
  <si>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</si>
  <si>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</si>
  <si>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</si>
  <si>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</si>
  <si>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</si>
  <si>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</si>
  <si>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</si>
  <si>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</si>
  <si>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</si>
  <si>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</si>
  <si>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</si>
  <si>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</si>
  <si>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</si>
  <si>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</si>
  <si>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</si>
  <si>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</si>
  <si>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</si>
  <si>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</si>
  <si>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</si>
  <si>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</si>
  <si>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</si>
  <si>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</si>
  <si>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</si>
  <si>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</si>
  <si>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</si>
  <si>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</si>
  <si>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</si>
  <si>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</si>
  <si>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</si>
  <si>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</si>
  <si>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</si>
  <si>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</si>
  <si>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</si>
  <si>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</si>
  <si>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</si>
  <si>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</si>
  <si>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</si>
  <si>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</si>
  <si>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</si>
  <si>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</si>
  <si>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</si>
  <si>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</si>
  <si>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</si>
  <si>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</si>
  <si>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</si>
  <si>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</si>
  <si>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</si>
  <si>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</si>
  <si>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</si>
  <si>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</si>
  <si>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</si>
  <si>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</si>
  <si>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</si>
  <si>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</si>
  <si>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</si>
  <si>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</si>
  <si>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</si>
  <si>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</si>
  <si>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</si>
  <si>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</si>
  <si>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</si>
  <si>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</si>
  <si>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</si>
  <si>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</si>
  <si>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</si>
  <si>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</si>
  <si>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</si>
  <si>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</si>
  <si>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</si>
  <si>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</si>
  <si>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</si>
  <si>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</si>
  <si>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</si>
  <si>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</si>
  <si>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</si>
  <si>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</si>
  <si>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</si>
  <si>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</si>
  <si>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</si>
  <si>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</si>
  <si>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</si>
  <si>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</si>
  <si>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</si>
  <si>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</si>
  <si>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</si>
  <si>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</si>
  <si>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</si>
  <si>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</si>
  <si>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</si>
  <si>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</si>
  <si>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</si>
  <si>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</si>
  <si>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</si>
  <si>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</si>
  <si>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</si>
  <si>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</si>
  <si>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</si>
  <si>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</si>
  <si>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</si>
  <si>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</si>
  <si>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</si>
  <si>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</si>
  <si>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</si>
  <si>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</si>
  <si>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</si>
  <si>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</si>
  <si>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</si>
  <si>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</si>
  <si>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</si>
  <si>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</si>
  <si>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</si>
  <si>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</si>
  <si>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</si>
  <si>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</si>
  <si>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</si>
  <si>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</si>
  <si>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</si>
  <si>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</si>
  <si>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</si>
  <si>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</si>
  <si>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</si>
  <si>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</si>
  <si>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</si>
  <si>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</si>
  <si>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</si>
  <si>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</si>
  <si>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</si>
  <si>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</si>
  <si>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</si>
  <si>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</si>
  <si>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</si>
  <si>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</si>
  <si>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</si>
  <si>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</si>
  <si>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</si>
  <si>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</si>
  <si>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</si>
  <si>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</si>
  <si>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</si>
  <si>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</si>
  <si>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</si>
  <si>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</si>
  <si>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</si>
  <si>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</si>
  <si>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</si>
  <si>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</si>
  <si>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</si>
  <si>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</si>
  <si>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</si>
  <si>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</si>
  <si>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</si>
  <si>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</si>
  <si>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</si>
  <si>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</si>
  <si>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</si>
  <si>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</si>
  <si>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</si>
  <si>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</si>
  <si>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</si>
  <si>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</si>
  <si>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</si>
  <si>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</si>
  <si>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</si>
  <si>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</si>
  <si>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</si>
  <si>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</si>
  <si>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</si>
  <si>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</si>
  <si>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</si>
  <si>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</si>
  <si>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</si>
  <si>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</si>
  <si>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</si>
  <si>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</si>
  <si>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</si>
  <si>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</si>
  <si>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</si>
  <si>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</si>
  <si>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</si>
  <si>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</si>
  <si>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</si>
  <si>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</si>
  <si>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</si>
  <si>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</si>
  <si>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</si>
  <si>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</si>
  <si>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</si>
  <si>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</si>
  <si>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</si>
  <si>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</si>
  <si>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</si>
  <si>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</si>
  <si>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</si>
  <si>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</si>
  <si>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</si>
  <si>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</si>
  <si>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</si>
  <si>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</si>
  <si>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</si>
  <si>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</si>
  <si>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</si>
  <si>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</si>
  <si>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</si>
  <si>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</si>
  <si>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</si>
  <si>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</si>
  <si>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</si>
  <si>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</si>
  <si>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</si>
  <si>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</si>
  <si>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</si>
  <si>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</si>
  <si>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</si>
  <si>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</si>
  <si>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</si>
  <si>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</si>
  <si>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</si>
  <si>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</si>
  <si>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</si>
  <si>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</si>
  <si>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</si>
  <si>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</si>
  <si>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</si>
  <si>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</si>
  <si>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</si>
  <si>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</si>
  <si>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</si>
  <si>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</si>
  <si>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</si>
  <si>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</si>
  <si>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</si>
  <si>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</si>
  <si>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</si>
  <si>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</si>
  <si>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</si>
  <si>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</si>
  <si>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</si>
  <si>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</si>
  <si>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</si>
  <si>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</si>
  <si>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</si>
  <si>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</si>
  <si>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</si>
  <si>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</si>
  <si>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</si>
  <si>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</si>
  <si>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</si>
  <si>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</si>
  <si>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</si>
  <si>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</si>
  <si>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</si>
  <si>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</si>
  <si>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</si>
  <si>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</si>
  <si>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</si>
  <si>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</si>
  <si>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</si>
  <si>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</si>
  <si>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</si>
  <si>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</si>
  <si>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</si>
  <si>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</si>
  <si>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</si>
  <si>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</si>
  <si>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</si>
  <si>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</si>
  <si>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</si>
  <si>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</si>
  <si>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</si>
  <si>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</si>
  <si>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</si>
  <si>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</si>
  <si>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</si>
  <si>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</si>
  <si>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</si>
  <si>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</si>
  <si>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</si>
  <si>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</si>
  <si>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</si>
  <si>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</si>
  <si>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</si>
  <si>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</si>
  <si>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</si>
  <si>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</si>
  <si>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</si>
  <si>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</si>
  <si>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</si>
  <si>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</si>
  <si>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</si>
  <si>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</si>
  <si>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</si>
  <si>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</si>
  <si>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</si>
  <si>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</si>
  <si>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</si>
  <si>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</si>
  <si>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</si>
  <si>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</si>
  <si>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</si>
  <si>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</si>
  <si>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</si>
  <si>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</si>
  <si>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</si>
  <si>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</si>
  <si>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</si>
  <si>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</si>
  <si>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</si>
  <si>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</si>
  <si>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</si>
  <si>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</si>
  <si>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</si>
  <si>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</si>
  <si>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</si>
  <si>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</si>
  <si>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</si>
  <si>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</si>
  <si>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</si>
  <si>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</si>
  <si>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</si>
  <si>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</si>
  <si>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</si>
  <si>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</si>
  <si>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</si>
  <si>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</si>
  <si>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</si>
  <si>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</si>
  <si>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</si>
  <si>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</si>
  <si>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</si>
  <si>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</si>
  <si>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</si>
  <si>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</si>
  <si>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</si>
  <si>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</si>
  <si>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</si>
  <si>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</si>
  <si>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</si>
  <si>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</si>
  <si>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</si>
  <si>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</si>
  <si>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</si>
  <si>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</si>
  <si>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</si>
  <si>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</si>
  <si>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</si>
  <si>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</si>
  <si>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</si>
  <si>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</si>
  <si>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</si>
  <si>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</si>
  <si>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</si>
  <si>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</si>
  <si>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</si>
  <si>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</si>
  <si>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</si>
  <si>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</si>
  <si>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</si>
  <si>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</si>
  <si>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</si>
  <si>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</si>
  <si>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</si>
  <si>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</si>
  <si>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</si>
  <si>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</si>
  <si>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</si>
  <si>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</si>
  <si>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</si>
  <si>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</si>
  <si>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</si>
  <si>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</si>
  <si>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</si>
  <si>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</si>
  <si>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</si>
  <si>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</si>
  <si>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</si>
  <si>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</si>
  <si>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</si>
  <si>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</si>
  <si>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</si>
  <si>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</si>
  <si>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</si>
  <si>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</si>
  <si>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</si>
  <si>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</si>
  <si>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</si>
  <si>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</si>
  <si>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</si>
  <si>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</si>
  <si>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</si>
  <si>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</si>
  <si>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</si>
  <si>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</si>
  <si>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</si>
  <si>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</si>
  <si>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</si>
  <si>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</si>
  <si>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</si>
  <si>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</si>
  <si>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</si>
  <si>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</si>
  <si>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</si>
  <si>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</si>
  <si>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</si>
  <si>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</si>
  <si>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</si>
  <si>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</si>
  <si>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</si>
  <si>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</si>
  <si>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</si>
  <si>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</si>
  <si>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</si>
  <si>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</si>
  <si>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</si>
  <si>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</si>
  <si>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</si>
  <si>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</si>
  <si>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</si>
  <si>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</si>
  <si>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</si>
  <si>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</si>
  <si>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</si>
  <si>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</si>
  <si>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</si>
  <si>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</si>
  <si>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</si>
  <si>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</si>
  <si>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</si>
  <si>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</si>
  <si>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</si>
  <si>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</si>
  <si>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</si>
  <si>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</si>
  <si>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</si>
  <si>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</si>
  <si>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</si>
  <si>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</si>
  <si>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</si>
  <si>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</si>
  <si>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</si>
  <si>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</si>
  <si>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</si>
  <si>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</si>
  <si>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</si>
  <si>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</si>
  <si>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</si>
  <si>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</si>
  <si>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</si>
  <si>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</si>
  <si>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</si>
  <si>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</si>
  <si>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</si>
  <si>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</si>
  <si>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</si>
  <si>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</si>
  <si>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</si>
  <si>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</si>
  <si>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</si>
  <si>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</si>
  <si>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</si>
  <si>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</si>
  <si>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</si>
  <si>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</si>
  <si>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</si>
  <si>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</si>
  <si>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</si>
  <si>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</si>
  <si>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</si>
  <si>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</si>
  <si>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</si>
  <si>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</si>
  <si>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</si>
  <si>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</si>
  <si>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</si>
  <si>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</si>
  <si>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</si>
  <si>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</si>
  <si>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</si>
  <si>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</si>
  <si>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</si>
  <si>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</si>
  <si>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</si>
  <si>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</si>
  <si>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</si>
  <si>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</si>
  <si>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</si>
  <si>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</si>
  <si>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</si>
  <si>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</si>
  <si>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</si>
  <si>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</si>
  <si>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</si>
  <si>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</si>
  <si>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</si>
  <si>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</si>
  <si>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</si>
  <si>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</si>
  <si>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</si>
  <si>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</si>
  <si>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</si>
  <si>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</si>
  <si>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</si>
  <si>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</si>
  <si>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</si>
  <si>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</si>
  <si>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</si>
  <si>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</si>
  <si>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</si>
  <si>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</si>
  <si>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</si>
  <si>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</si>
  <si>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</si>
  <si>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</si>
  <si>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</si>
  <si>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</si>
  <si>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</si>
  <si>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</si>
  <si>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</si>
  <si>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</si>
  <si>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</si>
  <si>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</si>
  <si>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</si>
  <si>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</si>
  <si>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</si>
  <si>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</si>
  <si>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</si>
  <si>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</si>
  <si>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</si>
  <si>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</si>
  <si>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</si>
  <si>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</si>
  <si>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</si>
  <si>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</si>
  <si>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</si>
  <si>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</si>
  <si>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</si>
  <si>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</si>
  <si>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</si>
  <si>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</si>
  <si>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</si>
  <si>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</si>
  <si>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</si>
  <si>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</si>
  <si>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</si>
  <si>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</si>
  <si>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</si>
  <si>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</si>
  <si>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</si>
  <si>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</si>
  <si>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</si>
  <si>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</si>
  <si>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</si>
  <si>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</si>
  <si>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</si>
  <si>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</si>
  <si>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</si>
  <si>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</si>
  <si>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</si>
  <si>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</si>
  <si>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</si>
  <si>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</si>
  <si>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</si>
  <si>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</si>
  <si>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</si>
  <si>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</si>
  <si>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</si>
  <si>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</si>
  <si>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</si>
  <si>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</si>
  <si>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</si>
  <si>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</si>
  <si>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</si>
  <si>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</si>
  <si>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</si>
  <si>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</si>
  <si>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</si>
  <si>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</si>
  <si>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</si>
  <si>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</si>
  <si>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</si>
  <si>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</si>
  <si>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</si>
  <si>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</si>
  <si>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</si>
  <si>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</si>
  <si>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</si>
  <si>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</si>
  <si>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</si>
  <si>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</si>
  <si>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</si>
  <si>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</si>
  <si>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</si>
  <si>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</si>
  <si>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</si>
  <si>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</si>
  <si>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</si>
  <si>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</si>
  <si>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</si>
  <si>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</si>
  <si>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</si>
  <si>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</si>
  <si>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</si>
  <si>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</si>
  <si>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</si>
  <si>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</si>
  <si>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</si>
  <si>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</si>
  <si>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</si>
  <si>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</si>
  <si>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</si>
  <si>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</si>
  <si>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</si>
  <si>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</si>
  <si>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</si>
  <si>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</si>
  <si>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</si>
  <si>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</si>
  <si>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</si>
  <si>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</si>
  <si>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</si>
  <si>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</si>
  <si>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</si>
  <si>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</si>
  <si>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</si>
  <si>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</si>
  <si>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</si>
  <si>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</si>
  <si>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</si>
  <si>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</si>
  <si>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</si>
  <si>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</si>
  <si>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</si>
  <si>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</si>
  <si>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</si>
  <si>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</si>
  <si>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</si>
  <si>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</si>
  <si>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</si>
  <si>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</si>
  <si>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</si>
  <si>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</si>
  <si>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</si>
  <si>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</si>
  <si>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</si>
  <si>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</si>
  <si>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</si>
  <si>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</si>
  <si>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</si>
  <si>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</si>
  <si>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</si>
  <si>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</si>
  <si>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</si>
  <si>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</si>
  <si>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</si>
  <si>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</si>
  <si>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</si>
  <si>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</si>
  <si>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</si>
  <si>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</si>
  <si>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</si>
  <si>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</si>
  <si>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</si>
  <si>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</si>
  <si>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</si>
  <si>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</si>
  <si>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</si>
  <si>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</si>
  <si>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</si>
  <si>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</si>
  <si>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</si>
  <si>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</si>
  <si>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</si>
  <si>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</si>
  <si>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</si>
  <si>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</si>
  <si>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</si>
  <si>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</si>
  <si>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</si>
  <si>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</si>
  <si>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</si>
  <si>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</si>
  <si>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</si>
  <si>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</si>
  <si>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</si>
  <si>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</si>
  <si>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</si>
  <si>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</si>
  <si>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</si>
  <si>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</si>
  <si>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</si>
  <si>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</si>
  <si>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</si>
  <si>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</si>
  <si>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</si>
  <si>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</si>
  <si>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</si>
  <si>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</si>
  <si>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</si>
  <si>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</si>
  <si>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</si>
  <si>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</si>
  <si>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</si>
  <si>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</si>
  <si>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</si>
  <si>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</si>
  <si>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</si>
  <si>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</si>
  <si>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</si>
  <si>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</si>
  <si>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</si>
  <si>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</si>
  <si>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</si>
  <si>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</si>
  <si>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</si>
  <si>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</si>
  <si>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</si>
  <si>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</si>
  <si>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</si>
  <si>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</si>
  <si>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</si>
  <si>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</si>
  <si>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</si>
  <si>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</si>
  <si>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</si>
  <si>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</si>
  <si>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</si>
  <si>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</si>
  <si>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</si>
  <si>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</si>
  <si>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</si>
  <si>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</si>
  <si>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</si>
  <si>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</si>
  <si>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</si>
  <si>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</si>
  <si>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</si>
  <si>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</si>
  <si>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</si>
  <si>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</si>
  <si>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</si>
  <si>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</si>
  <si>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</si>
  <si>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</si>
  <si>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</si>
  <si>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</si>
  <si>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</si>
  <si>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</si>
  <si>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</si>
  <si>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</si>
  <si>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</si>
  <si>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</si>
  <si>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</si>
  <si>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</si>
  <si>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</si>
  <si>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</si>
  <si>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</si>
  <si>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</si>
  <si>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</si>
  <si>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</si>
  <si>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</si>
  <si>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</si>
  <si>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</si>
  <si>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</si>
  <si>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</si>
  <si>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</si>
  <si>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</si>
  <si>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</si>
  <si>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</si>
  <si>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</si>
  <si>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</si>
  <si>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</si>
  <si>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</si>
  <si>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</si>
  <si>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</si>
  <si>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</si>
  <si>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</si>
  <si>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</si>
  <si>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</si>
  <si>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</si>
  <si>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</si>
  <si>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</si>
  <si>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</si>
  <si>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</si>
  <si>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</si>
  <si>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</si>
  <si>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</si>
  <si>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</si>
  <si>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</si>
  <si>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</si>
  <si>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</si>
  <si>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</si>
  <si>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</si>
  <si>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</si>
  <si>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</si>
  <si>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</si>
  <si>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</si>
  <si>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</si>
  <si>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</si>
  <si>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</si>
  <si>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</si>
  <si>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</si>
  <si>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</si>
  <si>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</si>
  <si>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</si>
  <si>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</si>
  <si>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</si>
  <si>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</si>
  <si>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</si>
  <si>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</si>
  <si>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</si>
  <si>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</si>
  <si>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</si>
  <si>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</si>
  <si>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</si>
  <si>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</si>
  <si>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</si>
  <si>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</si>
  <si>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</si>
  <si>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</si>
  <si>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</si>
  <si>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</si>
  <si>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</si>
  <si>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</si>
  <si>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</si>
  <si>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</si>
  <si>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</si>
  <si>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</si>
  <si>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</si>
  <si>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</si>
  <si>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</si>
  <si>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</si>
  <si>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</si>
  <si>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</si>
  <si>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</si>
  <si>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</si>
  <si>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</si>
  <si>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</si>
  <si>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</si>
  <si>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</si>
  <si>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</si>
  <si>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</si>
  <si>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</si>
  <si>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</si>
  <si>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</si>
  <si>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</si>
  <si>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</si>
  <si>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</si>
  <si>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</si>
  <si>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</si>
  <si>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</si>
  <si>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</si>
  <si>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</si>
  <si>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</si>
  <si>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</si>
  <si>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</si>
  <si>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</si>
  <si>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</si>
  <si>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</si>
  <si>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</si>
  <si>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</si>
  <si>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</si>
  <si>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</si>
  <si>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</si>
  <si>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</si>
  <si>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</si>
  <si>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</si>
  <si>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</si>
  <si>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</si>
  <si>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</si>
  <si>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</si>
  <si>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</si>
  <si>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</si>
  <si>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</si>
  <si>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</si>
  <si>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</si>
  <si>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</si>
  <si>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</si>
  <si>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</si>
  <si>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</si>
  <si>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</si>
  <si>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</si>
  <si>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</si>
  <si>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</si>
  <si>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</si>
  <si>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</si>
  <si>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</si>
  <si>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</si>
  <si>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</si>
  <si>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</si>
  <si>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</si>
  <si>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</si>
  <si>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</si>
  <si>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</si>
  <si>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</si>
  <si>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</si>
  <si>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</si>
  <si>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</si>
  <si>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</si>
  <si>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</si>
  <si>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</si>
  <si>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</si>
  <si>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</si>
  <si>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</si>
  <si>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</si>
  <si>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</si>
  <si>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</si>
  <si>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</si>
  <si>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</si>
  <si>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</si>
  <si>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</si>
  <si>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</si>
  <si>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</si>
  <si>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</si>
  <si>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</si>
  <si>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</si>
  <si>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</si>
  <si>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</si>
  <si>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</si>
  <si>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</si>
  <si>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</si>
  <si>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</si>
  <si>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</si>
  <si>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</si>
  <si>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</si>
  <si>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</si>
  <si>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</si>
  <si>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</si>
  <si>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</si>
  <si>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</si>
  <si>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</si>
  <si>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</si>
  <si>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</si>
  <si>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</si>
  <si>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</si>
  <si>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</si>
  <si>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</si>
  <si>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</si>
  <si>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</si>
  <si>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</si>
  <si>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</si>
  <si>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</si>
  <si>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</si>
  <si>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</si>
  <si>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</si>
  <si>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</si>
  <si>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</si>
  <si>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</si>
  <si>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</si>
  <si>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</si>
  <si>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</si>
  <si>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</si>
  <si>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</si>
  <si>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</si>
  <si>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</si>
  <si>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</si>
  <si>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</si>
  <si>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</si>
  <si>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</si>
  <si>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</si>
  <si>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</si>
  <si>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</si>
  <si>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</si>
  <si>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</si>
  <si>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</si>
  <si>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</si>
  <si>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</si>
  <si>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</si>
  <si>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</si>
  <si>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</si>
  <si>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</si>
  <si>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</si>
  <si>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</si>
  <si>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</si>
  <si>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</si>
  <si>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</si>
  <si>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</si>
  <si>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</si>
  <si>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</si>
  <si>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</si>
  <si>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</si>
  <si>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</si>
  <si>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</si>
  <si>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</si>
  <si>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</si>
  <si>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</si>
  <si>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</si>
  <si>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</si>
  <si>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</si>
  <si>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</si>
  <si>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</si>
  <si>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</si>
  <si>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</si>
  <si>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</si>
  <si>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</si>
  <si>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</si>
  <si>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</si>
  <si>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</si>
  <si>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</si>
  <si>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</si>
  <si>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</si>
  <si>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</si>
  <si>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</si>
  <si>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</si>
  <si>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</si>
  <si>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</si>
  <si>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</si>
  <si>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</si>
  <si>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</si>
  <si>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</si>
  <si>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</si>
  <si>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</si>
  <si>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</si>
  <si>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</si>
  <si>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</si>
  <si>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</si>
  <si>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</si>
  <si>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</si>
  <si>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</si>
  <si>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</si>
  <si>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</si>
  <si>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</si>
  <si>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</si>
  <si>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</si>
  <si>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</si>
  <si>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</si>
  <si>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</si>
  <si>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</si>
  <si>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</si>
  <si>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</si>
  <si>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</si>
  <si>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</si>
  <si>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</si>
  <si>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</si>
  <si>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</si>
  <si>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</si>
  <si>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</si>
  <si>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</si>
  <si>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</si>
  <si>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</si>
  <si>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</si>
  <si>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</si>
  <si>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</si>
  <si>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</si>
  <si>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</si>
  <si>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</si>
  <si>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</si>
  <si>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</si>
  <si>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</si>
  <si>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</si>
  <si>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</si>
  <si>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</si>
  <si>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</si>
  <si>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</si>
  <si>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</si>
  <si>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</si>
  <si>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</si>
  <si>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</si>
  <si>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</si>
  <si>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</si>
  <si>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</si>
  <si>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</si>
  <si>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</si>
  <si>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</si>
  <si>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</si>
  <si>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</si>
  <si>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</si>
  <si>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</si>
  <si>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</si>
  <si>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</si>
  <si>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</si>
  <si>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</si>
  <si>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</si>
  <si>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</si>
  <si>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</si>
  <si>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</si>
  <si>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</si>
  <si>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</si>
  <si>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</si>
  <si>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</si>
  <si>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</si>
  <si>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</si>
  <si>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</si>
  <si>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</si>
  <si>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</si>
  <si>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</si>
  <si>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</si>
  <si>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</si>
  <si>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</si>
  <si>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</si>
  <si>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</si>
  <si>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</si>
  <si>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</si>
  <si>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</si>
  <si>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</si>
  <si>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</si>
  <si>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</si>
  <si>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</si>
  <si>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</si>
  <si>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</si>
  <si>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</si>
  <si>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</si>
  <si>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</si>
  <si>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</si>
  <si>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</si>
  <si>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</si>
  <si>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</si>
  <si>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</si>
  <si>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</si>
  <si>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</si>
  <si>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</si>
  <si>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</si>
  <si>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</si>
  <si>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</si>
  <si>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</si>
  <si>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</si>
  <si>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</si>
  <si>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</si>
  <si>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</si>
  <si>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</si>
  <si>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</si>
  <si>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</si>
  <si>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</si>
  <si>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</si>
  <si>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</si>
  <si>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</si>
  <si>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</si>
  <si>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</si>
  <si>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</si>
  <si>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</si>
  <si>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</si>
  <si>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</si>
  <si>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</si>
  <si>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</si>
  <si>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</si>
  <si>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</si>
  <si>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</si>
  <si>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</si>
  <si>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</si>
  <si>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</si>
  <si>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</si>
  <si>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</si>
  <si>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</si>
  <si>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</si>
  <si>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</si>
  <si>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</si>
  <si>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</si>
  <si>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</si>
  <si>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</si>
  <si>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</si>
  <si>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</si>
  <si>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</si>
  <si>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</si>
  <si>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</si>
  <si>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</si>
  <si>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</si>
  <si>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</si>
  <si>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</si>
  <si>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</si>
  <si>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</si>
  <si>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</si>
  <si>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</si>
  <si>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</si>
  <si>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</si>
  <si>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</si>
  <si>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</si>
  <si>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</si>
  <si>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</si>
  <si>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</si>
  <si>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</si>
  <si>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</si>
  <si>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</si>
  <si>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</si>
  <si>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</si>
  <si>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</si>
  <si>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</si>
  <si>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</si>
  <si>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</si>
  <si>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</si>
  <si>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</si>
  <si>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</si>
  <si>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</si>
  <si>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</si>
  <si>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</si>
  <si>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</si>
  <si>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</si>
  <si>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</si>
  <si>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</si>
  <si>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</si>
  <si>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</si>
  <si>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</si>
  <si>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</si>
  <si>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</si>
  <si>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</si>
  <si>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</si>
  <si>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</si>
  <si>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</si>
  <si>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</si>
  <si>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</si>
  <si>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</si>
  <si>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</si>
  <si>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</si>
  <si>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</si>
  <si>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</si>
  <si>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</si>
  <si>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</si>
  <si>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</si>
  <si>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</si>
  <si>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</si>
  <si>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</si>
  <si>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</si>
  <si>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</si>
  <si>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</si>
  <si>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</si>
  <si>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</si>
  <si>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</si>
  <si>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</si>
  <si>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</si>
  <si>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</si>
  <si>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</si>
  <si>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</si>
  <si>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</si>
  <si>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</si>
  <si>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</si>
  <si>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</si>
  <si>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</si>
  <si>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</si>
  <si>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</si>
  <si>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</si>
  <si>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</si>
  <si>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</si>
  <si>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</si>
  <si>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</si>
  <si>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</si>
  <si>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</si>
  <si>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</si>
  <si>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</si>
  <si>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</si>
  <si>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</si>
  <si>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</si>
  <si>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</si>
  <si>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</si>
  <si>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</si>
  <si>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</si>
  <si>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</si>
  <si>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</si>
  <si>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</si>
  <si>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</si>
  <si>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</si>
  <si>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</si>
  <si>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</si>
  <si>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</si>
  <si>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</si>
  <si>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</si>
  <si>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</si>
  <si>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</si>
  <si>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</si>
  <si>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</si>
  <si>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</si>
  <si>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</si>
  <si>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</si>
  <si>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</si>
  <si>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</si>
  <si>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</si>
  <si>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</si>
  <si>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</si>
  <si>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</si>
  <si>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</si>
  <si>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</si>
  <si>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</si>
  <si>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</si>
  <si>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</si>
  <si>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</si>
  <si>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</si>
  <si>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</si>
  <si>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</si>
  <si>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</si>
  <si>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</si>
  <si>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</si>
  <si>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</si>
  <si>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</si>
  <si>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</si>
  <si>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</si>
  <si>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</si>
  <si>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</si>
  <si>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</si>
  <si>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</si>
  <si>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</si>
  <si>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</si>
  <si>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</si>
  <si>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</si>
  <si>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</si>
  <si>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</si>
  <si>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</si>
  <si>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</si>
  <si>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</si>
  <si>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</si>
  <si>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</si>
  <si>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</si>
  <si>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</si>
  <si>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</si>
  <si>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</si>
  <si>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</si>
  <si>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</si>
  <si>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</si>
  <si>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</si>
  <si>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</si>
  <si>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</si>
  <si>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</si>
  <si>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</si>
  <si>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</si>
  <si>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</si>
  <si>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</si>
  <si>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</si>
  <si>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</si>
  <si>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</si>
  <si>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</si>
  <si>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</si>
  <si>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</si>
  <si>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</si>
  <si>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</si>
  <si>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</si>
  <si>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</si>
  <si>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</si>
  <si>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</si>
  <si>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</si>
  <si>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</si>
  <si>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</si>
  <si>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</si>
  <si>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</si>
  <si>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</si>
  <si>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</si>
  <si>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</si>
  <si>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</si>
  <si>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</si>
  <si>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</si>
  <si>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</si>
  <si>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</si>
  <si>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</si>
  <si>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</si>
  <si>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</si>
  <si>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</si>
  <si>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</si>
  <si>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</si>
  <si>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</si>
  <si>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</si>
  <si>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</si>
  <si>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</si>
  <si>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</si>
  <si>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</si>
  <si>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</si>
  <si>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</si>
  <si>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</si>
  <si>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</si>
  <si>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</si>
  <si>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</si>
  <si>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</si>
  <si>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</si>
  <si>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</si>
  <si>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</si>
  <si>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</si>
  <si>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</si>
  <si>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</si>
  <si>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</si>
  <si>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</si>
  <si>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</si>
  <si>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</si>
  <si>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</si>
  <si>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</si>
  <si>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</si>
  <si>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</si>
  <si>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</si>
  <si>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</si>
  <si>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</si>
  <si>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</si>
  <si>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</si>
  <si>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</si>
  <si>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</si>
  <si>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</si>
  <si>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</si>
  <si>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</si>
  <si>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</si>
  <si>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</si>
  <si>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</si>
  <si>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</si>
  <si>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</si>
  <si>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</si>
  <si>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</si>
  <si>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</si>
  <si>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</si>
  <si>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</si>
  <si>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</si>
  <si>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</si>
  <si>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</si>
  <si>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</si>
  <si>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</si>
  <si>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</si>
  <si>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</si>
  <si>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</si>
  <si>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</si>
  <si>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</si>
  <si>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</si>
  <si>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</si>
  <si>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</si>
  <si>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</si>
  <si>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</si>
  <si>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</si>
  <si>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</si>
  <si>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</si>
  <si>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</si>
  <si>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</si>
  <si>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</si>
  <si>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</si>
  <si>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</si>
  <si>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</si>
  <si>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</si>
  <si>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</si>
  <si>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</si>
  <si>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</si>
  <si>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</si>
  <si>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</si>
  <si>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</si>
  <si>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</si>
  <si>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</si>
  <si>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</si>
  <si>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</si>
  <si>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</si>
  <si>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</si>
  <si>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</si>
  <si>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</si>
  <si>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</si>
  <si>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</si>
  <si>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</si>
  <si>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</si>
  <si>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</si>
  <si>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</si>
  <si>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</si>
  <si>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</si>
  <si>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</si>
  <si>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</si>
  <si>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</si>
  <si>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</si>
  <si>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</si>
  <si>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</si>
  <si>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</si>
  <si>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</si>
  <si>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</si>
  <si>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</si>
  <si>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</si>
  <si>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</si>
  <si>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</si>
  <si>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</si>
  <si>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</si>
  <si>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</si>
  <si>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</si>
  <si>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</si>
  <si>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</si>
  <si>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</si>
  <si>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</si>
  <si>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</si>
  <si>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</si>
  <si>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</si>
  <si>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</si>
  <si>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</si>
  <si>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</si>
  <si>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</si>
  <si>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</si>
  <si>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</si>
  <si>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</si>
  <si>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</si>
  <si>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</si>
  <si>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</si>
  <si>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</si>
  <si>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</si>
  <si>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</si>
  <si>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</si>
  <si>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</si>
  <si>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</si>
  <si>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</si>
  <si>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</si>
  <si>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</si>
  <si>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</si>
  <si>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</si>
  <si>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</si>
  <si>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</si>
  <si>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</si>
  <si>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</si>
  <si>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</si>
  <si>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</si>
  <si>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</si>
  <si>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</si>
  <si>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</si>
  <si>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</si>
  <si>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</si>
  <si>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</si>
  <si>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</si>
  <si>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</si>
  <si>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</si>
  <si>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</si>
  <si>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</si>
  <si>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</si>
  <si>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</si>
  <si>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</si>
  <si>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</si>
  <si>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</si>
  <si>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</si>
  <si>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</si>
  <si>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</si>
  <si>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</si>
  <si>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</si>
  <si>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</si>
  <si>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</si>
  <si>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</si>
  <si>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</si>
  <si>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</si>
  <si>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</si>
  <si>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</si>
  <si>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</si>
  <si>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</si>
  <si>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</si>
  <si>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</si>
  <si>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</si>
  <si>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</si>
  <si>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</si>
  <si>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</si>
  <si>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</si>
  <si>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</si>
  <si>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</si>
  <si>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</si>
  <si>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</si>
  <si>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</si>
  <si>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</si>
  <si>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</si>
  <si>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</si>
  <si>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</si>
  <si>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</si>
  <si>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</si>
  <si>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</si>
  <si>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</si>
  <si>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</si>
  <si>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</si>
  <si>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</si>
  <si>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</si>
  <si>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</si>
  <si>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</si>
  <si>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</si>
  <si>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</si>
  <si>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</si>
  <si>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</si>
  <si>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</si>
  <si>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</si>
  <si>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</si>
  <si>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</si>
  <si>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</si>
  <si>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</si>
  <si>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</si>
  <si>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</si>
  <si>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</si>
  <si>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</si>
  <si>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</si>
  <si>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</si>
  <si>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</si>
  <si>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</si>
  <si>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</si>
  <si>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</si>
  <si>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</si>
  <si>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</si>
  <si>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</si>
  <si>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</si>
  <si>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</si>
  <si>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</si>
  <si>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</si>
  <si>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</si>
  <si>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</si>
  <si>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</si>
  <si>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</si>
  <si>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</si>
  <si>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</si>
  <si>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</si>
  <si>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</si>
  <si>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</si>
  <si>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</si>
  <si>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</si>
  <si>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</si>
  <si>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</si>
  <si>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</si>
  <si>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</si>
  <si>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</si>
  <si>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</si>
  <si>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</si>
  <si>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</si>
  <si>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</si>
  <si>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</si>
  <si>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</si>
  <si>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</si>
  <si>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</si>
  <si>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</si>
  <si>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</si>
  <si>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</si>
  <si>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</si>
  <si>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</si>
  <si>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</si>
  <si>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</si>
  <si>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</si>
  <si>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</si>
  <si>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</si>
  <si>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</si>
  <si>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</si>
  <si>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</si>
  <si>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</si>
  <si>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</si>
  <si>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</si>
  <si>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</si>
  <si>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</si>
  <si>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</si>
  <si>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</si>
  <si>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</si>
  <si>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</si>
  <si>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</si>
  <si>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</si>
  <si>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</si>
  <si>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</si>
  <si>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</si>
  <si>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</si>
  <si>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</si>
  <si>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</si>
  <si>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</si>
  <si>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</si>
  <si>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</si>
  <si>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</si>
  <si>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</si>
  <si>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</si>
  <si>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</si>
  <si>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</si>
  <si>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</si>
  <si>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</si>
  <si>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</si>
  <si>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</si>
  <si>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</si>
  <si>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</si>
  <si>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</si>
  <si>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</si>
  <si>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</si>
  <si>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</si>
  <si>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</si>
  <si>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</si>
  <si>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</si>
  <si>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</si>
  <si>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</si>
  <si>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</si>
  <si>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</si>
  <si>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</si>
  <si>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</si>
  <si>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</si>
  <si>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</si>
  <si>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</si>
  <si>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</si>
  <si>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</si>
  <si>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</si>
  <si>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</si>
  <si>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</si>
  <si>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</si>
  <si>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</si>
  <si>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</si>
  <si>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</si>
  <si>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</si>
  <si>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</si>
  <si>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</si>
  <si>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</si>
  <si>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</si>
  <si>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</si>
  <si>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</si>
  <si>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</si>
  <si>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</si>
  <si>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</si>
  <si>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</si>
  <si>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</si>
  <si>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</si>
  <si>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</si>
  <si>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</si>
  <si>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</si>
  <si>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</si>
  <si>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</si>
  <si>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</si>
  <si>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</si>
  <si>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</si>
  <si>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</si>
  <si>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</si>
  <si>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</si>
  <si>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</si>
  <si>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</si>
  <si>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</si>
  <si>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</si>
  <si>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</si>
  <si>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</si>
  <si>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</si>
  <si>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</si>
  <si>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</si>
  <si>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</si>
  <si>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</si>
  <si>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</si>
  <si>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</si>
  <si>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</si>
  <si>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</si>
  <si>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</si>
  <si>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</si>
  <si>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</si>
  <si>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</si>
  <si>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</si>
  <si>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</si>
  <si>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</si>
  <si>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</si>
  <si>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</si>
  <si>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</si>
  <si>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</si>
  <si>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</si>
  <si>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</si>
  <si>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</si>
  <si>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</si>
  <si>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</si>
  <si>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</si>
  <si>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</si>
  <si>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</si>
  <si>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</si>
  <si>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</si>
  <si>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</si>
  <si>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</si>
  <si>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</si>
  <si>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</si>
  <si>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</si>
  <si>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</si>
  <si>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</si>
  <si>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</si>
  <si>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</si>
  <si>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</si>
  <si>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</si>
  <si>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</si>
  <si>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</si>
  <si>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</si>
  <si>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</si>
  <si>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</si>
  <si>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</si>
  <si>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</si>
  <si>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</si>
  <si>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</si>
  <si>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</si>
  <si>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</si>
  <si>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</si>
  <si>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</si>
  <si>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</si>
  <si>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</si>
  <si>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</si>
  <si>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</si>
  <si>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</si>
  <si>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</si>
  <si>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</si>
  <si>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</si>
  <si>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</si>
  <si>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</si>
  <si>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</si>
  <si>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</si>
  <si>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</si>
  <si>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</si>
  <si>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</si>
  <si>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</si>
  <si>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</si>
  <si>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</si>
  <si>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</si>
  <si>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</si>
  <si>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</si>
  <si>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</si>
  <si>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</si>
  <si>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</si>
  <si>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</si>
  <si>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</si>
  <si>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</si>
  <si>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</si>
  <si>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</si>
  <si>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</si>
  <si>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</si>
  <si>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</si>
  <si>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</si>
  <si>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</si>
  <si>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</si>
  <si>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</si>
  <si>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</si>
  <si>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</si>
  <si>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</si>
  <si>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</si>
  <si>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</si>
  <si>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</si>
  <si>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</si>
  <si>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</si>
  <si>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</si>
  <si>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</si>
  <si>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</si>
  <si>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</si>
  <si>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</si>
  <si>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</si>
  <si>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</si>
  <si>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</si>
  <si>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</si>
  <si>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</si>
  <si>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</si>
  <si>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</si>
  <si>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</si>
  <si>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</si>
  <si>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</si>
  <si>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</si>
  <si>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</si>
  <si>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</si>
  <si>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</si>
  <si>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</si>
  <si>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</si>
  <si>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</si>
  <si>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</si>
  <si>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</si>
  <si>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</si>
  <si>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</si>
  <si>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</si>
  <si>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</si>
  <si>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</si>
  <si>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</si>
  <si>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</si>
  <si>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</si>
  <si>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</si>
  <si>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</si>
  <si>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</si>
  <si>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</si>
  <si>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</si>
  <si>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</si>
  <si>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</si>
  <si>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</si>
  <si>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</si>
  <si>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</si>
  <si>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</si>
  <si>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</si>
  <si>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</si>
  <si>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</si>
  <si>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</si>
  <si>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</si>
  <si>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</si>
  <si>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</si>
  <si>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</si>
  <si>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</si>
  <si>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</si>
  <si>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</si>
  <si>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</si>
  <si>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</si>
  <si>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</si>
  <si>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</si>
  <si>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</si>
  <si>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</si>
  <si>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</si>
  <si>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</si>
  <si>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</si>
  <si>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</si>
  <si>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</si>
  <si>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</si>
  <si>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</si>
  <si>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</si>
  <si>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</si>
  <si>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</si>
  <si>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</si>
  <si>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</si>
  <si>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</si>
  <si>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</si>
  <si>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</si>
  <si>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</si>
  <si>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</si>
  <si>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</si>
  <si>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</si>
  <si>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</si>
  <si>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</si>
  <si>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</si>
  <si>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</si>
  <si>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</si>
  <si>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</si>
  <si>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</si>
  <si>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</si>
  <si>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</si>
  <si>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</si>
  <si>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</si>
  <si>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</si>
  <si>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</si>
  <si>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</si>
  <si>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</si>
  <si>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</si>
  <si>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</si>
  <si>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</si>
  <si>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</si>
  <si>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</si>
  <si>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</si>
  <si>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</si>
  <si>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</si>
  <si>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</si>
  <si>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</si>
  <si>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</si>
  <si>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</si>
  <si>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</si>
  <si>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</si>
  <si>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</si>
  <si>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</si>
  <si>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</si>
  <si>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</si>
  <si>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</si>
  <si>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</si>
  <si>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</si>
  <si>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</si>
  <si>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</si>
  <si>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</si>
  <si>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</si>
  <si>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</si>
  <si>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</si>
  <si>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</si>
  <si>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</si>
  <si>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</si>
  <si>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</si>
  <si>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</si>
  <si>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</si>
  <si>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</si>
  <si>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</si>
  <si>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</si>
  <si>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</si>
  <si>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</si>
  <si>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</si>
  <si>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</si>
  <si>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</si>
  <si>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</si>
  <si>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</si>
  <si>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</si>
  <si>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</si>
  <si>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</si>
  <si>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</si>
  <si>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</si>
  <si>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</si>
  <si>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</si>
  <si>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</si>
  <si>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</si>
  <si>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</si>
  <si>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</si>
  <si>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</si>
  <si>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</si>
  <si>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</si>
  <si>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</si>
  <si>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</si>
  <si>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</si>
  <si>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</si>
  <si>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</si>
  <si>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</si>
  <si>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</si>
  <si>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</si>
  <si>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</si>
  <si>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</si>
  <si>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</si>
  <si>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</si>
  <si>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</si>
  <si>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</si>
  <si>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</si>
  <si>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</si>
  <si>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</si>
  <si>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</si>
  <si>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</si>
  <si>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</si>
  <si>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</si>
  <si>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</si>
  <si>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</si>
  <si>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</si>
  <si>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</si>
  <si>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</si>
  <si>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</si>
  <si>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</si>
  <si>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</si>
  <si>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</si>
  <si>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</si>
  <si>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</si>
  <si>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</si>
  <si>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</si>
  <si>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</si>
  <si>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</si>
  <si>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</si>
  <si>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</si>
  <si>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</si>
  <si>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</si>
  <si>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</si>
  <si>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</si>
  <si>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</si>
  <si>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</si>
  <si>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</si>
  <si>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</si>
  <si>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</si>
  <si>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</si>
  <si>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</si>
  <si>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</si>
  <si>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</si>
  <si>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</si>
  <si>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</si>
  <si>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</si>
  <si>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</si>
  <si>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</si>
  <si>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</si>
  <si>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</si>
  <si>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</si>
  <si>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</si>
  <si>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</si>
  <si>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</si>
  <si>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</si>
  <si>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</si>
  <si>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</si>
  <si>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</si>
  <si>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</si>
  <si>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</si>
  <si>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</si>
  <si>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</si>
  <si>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</si>
  <si>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</si>
  <si>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</si>
  <si>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</si>
  <si>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</si>
  <si>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</si>
  <si>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</si>
  <si>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</si>
  <si>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</si>
  <si>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</si>
  <si>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</si>
  <si>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</si>
  <si>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</si>
  <si>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</si>
  <si>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</si>
  <si>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</si>
  <si>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</si>
  <si>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</si>
  <si>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</si>
  <si>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</si>
  <si>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</si>
  <si>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</si>
  <si>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</si>
  <si>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</si>
  <si>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</si>
  <si>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</si>
  <si>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</si>
  <si>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</si>
  <si>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</si>
  <si>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</si>
  <si>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</si>
  <si>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</si>
  <si>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</si>
  <si>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</si>
  <si>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</si>
  <si>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</si>
  <si>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</si>
  <si>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</si>
  <si>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</si>
  <si>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</si>
  <si>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</si>
  <si>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</si>
  <si>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</si>
  <si>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</si>
  <si>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</si>
  <si>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</si>
  <si>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</si>
  <si>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</si>
  <si>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</si>
  <si>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</si>
  <si>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</si>
  <si>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</si>
  <si>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</si>
  <si>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</si>
  <si>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</si>
  <si>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</si>
  <si>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</si>
  <si>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</si>
  <si>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</si>
  <si>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</si>
  <si>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</si>
  <si>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</si>
  <si>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</si>
  <si>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</si>
  <si>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</si>
  <si>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</si>
  <si>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</si>
  <si>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</si>
  <si>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</si>
  <si>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</si>
  <si>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</si>
  <si>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</si>
  <si>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</si>
  <si>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</si>
  <si>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</si>
  <si>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</si>
  <si>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</si>
  <si>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</si>
  <si>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</si>
  <si>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</si>
  <si>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</si>
  <si>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</si>
  <si>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</si>
  <si>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</si>
  <si>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</si>
  <si>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</si>
  <si>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</si>
  <si>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</si>
  <si>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</si>
  <si>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</si>
  <si>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</si>
  <si>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</si>
  <si>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</si>
  <si>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</si>
  <si>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</si>
  <si>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</si>
  <si>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</si>
  <si>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</si>
  <si>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</si>
  <si>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</si>
  <si>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</si>
  <si>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</si>
  <si>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</si>
  <si>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</si>
  <si>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</si>
  <si>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</si>
  <si>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</si>
  <si>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</si>
  <si>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</si>
  <si>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</si>
  <si>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</si>
  <si>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</si>
  <si>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</si>
  <si>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</si>
  <si>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</si>
  <si>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</si>
  <si>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</si>
  <si>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</si>
  <si>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</si>
  <si>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</si>
  <si>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</si>
  <si>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</si>
  <si>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</si>
  <si>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</si>
  <si>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</si>
  <si>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</si>
  <si>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</si>
  <si>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</si>
  <si>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</si>
  <si>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</si>
  <si>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</si>
  <si>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</si>
  <si>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</si>
  <si>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</si>
  <si>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</si>
  <si>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</si>
  <si>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</si>
  <si>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</si>
  <si>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</si>
  <si>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</si>
  <si>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</si>
  <si>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</si>
  <si>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</si>
  <si>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</si>
  <si>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</si>
  <si>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</si>
  <si>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</si>
  <si>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</si>
  <si>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</si>
  <si>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</si>
  <si>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</si>
  <si>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</si>
  <si>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</si>
  <si>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</si>
  <si>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</si>
  <si>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</si>
  <si>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</si>
  <si>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</si>
  <si>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</si>
  <si>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</si>
  <si>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</si>
  <si>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</si>
  <si>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</si>
  <si>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</si>
  <si>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</si>
  <si>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</si>
  <si>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</si>
  <si>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</si>
  <si>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</si>
  <si>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</si>
  <si>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</si>
  <si>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</si>
  <si>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</si>
  <si>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</si>
  <si>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</si>
  <si>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</si>
  <si>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</si>
  <si>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</si>
  <si>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</si>
  <si>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</si>
  <si>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</si>
  <si>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</si>
  <si>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</si>
  <si>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</si>
  <si>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</si>
  <si>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</si>
  <si>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</si>
  <si>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</si>
  <si>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</si>
  <si>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</si>
  <si>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</si>
  <si>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</si>
  <si>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</si>
  <si>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</si>
  <si>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</si>
  <si>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</si>
  <si>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</si>
  <si>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</si>
  <si>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</si>
  <si>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</si>
  <si>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</si>
  <si>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</si>
  <si>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</si>
  <si>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</si>
  <si>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</si>
  <si>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</si>
  <si>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</si>
  <si>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</si>
  <si>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</si>
  <si>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</si>
  <si>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</si>
  <si>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</si>
  <si>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</si>
  <si>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</si>
  <si>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</si>
  <si>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</si>
  <si>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</si>
  <si>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</si>
  <si>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</si>
  <si>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</si>
  <si>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</si>
  <si>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</si>
  <si>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</si>
  <si>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</si>
  <si>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</si>
  <si>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</si>
  <si>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</si>
  <si>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</si>
  <si>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</si>
  <si>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</si>
  <si>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</si>
  <si>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</si>
  <si>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</si>
  <si>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</si>
  <si>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</si>
  <si>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</si>
  <si>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</si>
  <si>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</si>
  <si>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</si>
  <si>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</si>
  <si>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</si>
  <si>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</si>
  <si>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</si>
  <si>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</si>
  <si>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</si>
  <si>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</si>
  <si>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</si>
  <si>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</si>
  <si>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</si>
  <si>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</si>
  <si>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</si>
  <si>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</si>
  <si>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</si>
  <si>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</si>
  <si>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</si>
  <si>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</si>
  <si>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</si>
  <si>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</si>
  <si>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</si>
  <si>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</si>
  <si>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</si>
  <si>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</si>
  <si>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</si>
  <si>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</si>
  <si>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</si>
  <si>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</si>
  <si>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</si>
  <si>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</si>
  <si>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</si>
  <si>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</si>
  <si>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</si>
  <si>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</si>
  <si>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</si>
  <si>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</si>
  <si>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</si>
  <si>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</si>
  <si>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</si>
  <si>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</si>
  <si>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</si>
  <si>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</si>
  <si>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</si>
  <si>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</si>
  <si>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</si>
  <si>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</si>
  <si>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</si>
  <si>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</si>
  <si>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</si>
  <si>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</si>
  <si>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</si>
  <si>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</si>
  <si>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</si>
  <si>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</si>
  <si>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</si>
  <si>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</si>
  <si>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</si>
  <si>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</si>
  <si>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</si>
  <si>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</si>
  <si>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</si>
  <si>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</si>
  <si>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</si>
  <si>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</si>
  <si>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</si>
  <si>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</si>
  <si>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</si>
  <si>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</si>
  <si>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</si>
  <si>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</si>
  <si>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</si>
  <si>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</si>
  <si>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</si>
  <si>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</si>
  <si>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</si>
  <si>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</si>
  <si>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</si>
  <si>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</si>
  <si>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</si>
  <si>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</si>
  <si>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</si>
  <si>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</si>
  <si>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</si>
  <si>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</si>
  <si>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</si>
  <si>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</si>
  <si>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</si>
  <si>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</si>
  <si>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</si>
  <si>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</si>
  <si>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</si>
  <si>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</si>
  <si>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</si>
  <si>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</si>
  <si>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</si>
  <si>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</si>
  <si>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</si>
  <si>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</si>
  <si>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</si>
  <si>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</si>
  <si>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</si>
  <si>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</si>
  <si>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</si>
  <si>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</si>
  <si>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</si>
  <si>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</si>
  <si>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</si>
  <si>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</si>
  <si>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</si>
  <si>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</si>
  <si>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</si>
  <si>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</si>
  <si>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</si>
  <si>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</si>
  <si>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</si>
  <si>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</si>
  <si>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</si>
  <si>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</si>
  <si>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</si>
  <si>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</si>
  <si>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</si>
  <si>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</si>
  <si>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</si>
  <si>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</si>
  <si>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</si>
  <si>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</si>
  <si>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</si>
  <si>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</si>
  <si>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</si>
  <si>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</si>
  <si>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</si>
  <si>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</si>
  <si>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</si>
  <si>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</si>
  <si>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</si>
  <si>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</si>
  <si>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</si>
  <si>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</si>
  <si>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</si>
  <si>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</si>
  <si>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</si>
  <si>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</si>
  <si>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</si>
  <si>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</si>
  <si>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</si>
  <si>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</si>
  <si>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</si>
  <si>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</si>
  <si>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</si>
  <si>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</si>
  <si>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</si>
  <si>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</si>
  <si>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</si>
  <si>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</si>
  <si>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</si>
  <si>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</si>
  <si>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</si>
  <si>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</si>
  <si>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</si>
  <si>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</si>
  <si>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</si>
  <si>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</si>
  <si>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</si>
  <si>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</si>
  <si>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</si>
  <si>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</si>
  <si>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</si>
  <si>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</si>
  <si>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</si>
  <si>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</si>
  <si>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</si>
  <si>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</si>
  <si>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</si>
  <si>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</si>
  <si>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</si>
  <si>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</si>
  <si>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</si>
  <si>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</si>
  <si>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</si>
  <si>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</si>
  <si>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</si>
  <si>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</si>
  <si>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</si>
  <si>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</si>
  <si>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</si>
  <si>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</si>
  <si>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</si>
  <si>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</si>
  <si>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</si>
  <si>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</si>
  <si>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</si>
  <si>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</si>
  <si>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</si>
  <si>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</si>
  <si>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</si>
  <si>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</si>
  <si>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</si>
  <si>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</si>
  <si>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</si>
  <si>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</si>
  <si>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</si>
  <si>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</si>
  <si>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</si>
  <si>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</si>
  <si>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</si>
  <si>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</si>
  <si>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</si>
  <si>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</si>
  <si>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</si>
  <si>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</si>
  <si>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</si>
  <si>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</si>
  <si>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</si>
  <si>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</si>
  <si>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</si>
  <si>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</si>
  <si>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</si>
  <si>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</si>
  <si>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</si>
  <si>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</si>
  <si>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</si>
  <si>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</si>
  <si>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</si>
  <si>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</si>
  <si>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</si>
  <si>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</si>
  <si>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</si>
  <si>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</si>
  <si>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</si>
  <si>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</si>
  <si>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</si>
  <si>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</si>
  <si>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</si>
  <si>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</si>
  <si>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</si>
  <si>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</si>
  <si>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</si>
  <si>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</si>
  <si>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</si>
  <si>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</si>
  <si>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</si>
  <si>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</si>
  <si>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</si>
  <si>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</si>
  <si>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</si>
  <si>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</si>
  <si>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</si>
  <si>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</si>
  <si>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</si>
  <si>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</si>
  <si>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</si>
  <si>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</si>
  <si>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</si>
  <si>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</si>
  <si>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</si>
  <si>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</si>
  <si>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</si>
  <si>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</si>
  <si>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</si>
  <si>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</si>
  <si>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</si>
  <si>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</si>
  <si>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</si>
  <si>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</si>
  <si>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</si>
  <si>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</si>
  <si>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</si>
  <si>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</si>
  <si>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</si>
  <si>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</si>
  <si>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</si>
  <si>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</si>
  <si>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</si>
  <si>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</si>
  <si>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</si>
  <si>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</si>
  <si>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</si>
  <si>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</si>
  <si>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</si>
  <si>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</si>
  <si>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</si>
  <si>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</si>
  <si>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</si>
  <si>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</si>
  <si>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</si>
  <si>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</si>
  <si>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</si>
  <si>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</si>
  <si>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</si>
  <si>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</si>
  <si>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</si>
  <si>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</si>
  <si>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</si>
  <si>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</si>
  <si>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</si>
  <si>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</si>
  <si>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</si>
  <si>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</si>
  <si>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</si>
  <si>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</si>
  <si>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</si>
  <si>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</si>
  <si>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</si>
  <si>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</si>
  <si>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</si>
  <si>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</si>
  <si>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</si>
  <si>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</si>
  <si>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</si>
  <si>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</si>
  <si>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</si>
  <si>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</si>
  <si>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</si>
  <si>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</si>
  <si>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</si>
  <si>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</si>
  <si>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</si>
  <si>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</si>
  <si>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</si>
  <si>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</si>
  <si>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</si>
  <si>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</si>
  <si>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</si>
  <si>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</si>
  <si>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</si>
  <si>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</si>
  <si>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</si>
  <si>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</si>
  <si>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</si>
  <si>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</si>
  <si>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</si>
  <si>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</si>
  <si>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</si>
  <si>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</si>
  <si>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</si>
  <si>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</si>
  <si>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</si>
  <si>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</si>
  <si>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</si>
  <si>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</si>
  <si>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</si>
  <si>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</si>
  <si>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</si>
  <si>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</si>
  <si>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</si>
  <si>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</si>
  <si>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</si>
  <si>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</si>
  <si>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</si>
  <si>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</si>
  <si>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</si>
  <si>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</si>
  <si>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</si>
  <si>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</si>
  <si>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</si>
  <si>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</si>
  <si>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</si>
  <si>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</si>
  <si>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</si>
  <si>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</si>
  <si>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</si>
  <si>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</si>
  <si>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</si>
  <si>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</si>
  <si>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</si>
  <si>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</si>
  <si>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</si>
  <si>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</si>
  <si>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</si>
  <si>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</si>
  <si>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</si>
  <si>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</si>
  <si>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</si>
  <si>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</si>
  <si>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</si>
  <si>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</si>
  <si>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</si>
  <si>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</si>
  <si>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</si>
  <si>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</si>
  <si>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</si>
  <si>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</si>
  <si>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</si>
  <si>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</si>
  <si>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</si>
  <si>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</si>
  <si>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</si>
  <si>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</si>
  <si>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</si>
  <si>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</si>
  <si>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</si>
  <si>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</si>
  <si>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</si>
  <si>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</si>
  <si>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</si>
  <si>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</si>
  <si>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</si>
  <si>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</si>
  <si>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</si>
  <si>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</si>
  <si>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</si>
  <si>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</si>
  <si>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</si>
  <si>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</si>
  <si>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</si>
  <si>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</si>
  <si>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</si>
  <si>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</si>
  <si>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</si>
  <si>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</si>
  <si>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</si>
  <si>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</si>
  <si>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</si>
  <si>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</si>
  <si>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</si>
  <si>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</si>
  <si>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</si>
  <si>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</si>
  <si>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</si>
  <si>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</si>
  <si>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</si>
  <si>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</si>
  <si>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</si>
  <si>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</si>
  <si>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</si>
  <si>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</si>
  <si>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</si>
  <si>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</si>
  <si>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</si>
  <si>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</si>
  <si>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</si>
  <si>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</si>
  <si>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</si>
  <si>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</si>
  <si>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</si>
  <si>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</si>
  <si>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</si>
  <si>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</si>
  <si>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</si>
  <si>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</si>
  <si>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</si>
  <si>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</si>
  <si>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</si>
  <si>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</si>
  <si>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</si>
  <si>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</si>
  <si>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</si>
  <si>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</si>
  <si>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</si>
  <si>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</si>
  <si>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</si>
  <si>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</si>
  <si>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</si>
  <si>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</si>
  <si>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</si>
  <si>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</si>
  <si>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</si>
  <si>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</si>
  <si>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</si>
  <si>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</si>
  <si>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</si>
  <si>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</si>
  <si>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</si>
  <si>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</si>
  <si>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</si>
  <si>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</si>
  <si>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</si>
  <si>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</si>
  <si>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</si>
  <si>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</si>
  <si>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</si>
  <si>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</si>
  <si>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</si>
  <si>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</si>
  <si>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</si>
  <si>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</si>
  <si>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</si>
  <si>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</si>
  <si>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</si>
  <si>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</si>
  <si>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</si>
  <si>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</si>
  <si>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</si>
  <si>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</si>
  <si>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</si>
  <si>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</si>
  <si>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</si>
  <si>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</si>
  <si>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</si>
  <si>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</si>
  <si>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</si>
  <si>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</si>
  <si>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</si>
  <si>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</si>
  <si>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</si>
  <si>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</si>
  <si>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</si>
  <si>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</si>
  <si>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</si>
  <si>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</si>
  <si>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</si>
  <si>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</si>
  <si>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</si>
  <si>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</si>
  <si>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</si>
  <si>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</si>
  <si>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</si>
  <si>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</si>
  <si>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</si>
  <si>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</si>
  <si>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</si>
  <si>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</si>
  <si>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</si>
  <si>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</si>
  <si>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</si>
  <si>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</si>
  <si>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</si>
  <si>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</si>
  <si>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</si>
  <si>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</si>
  <si>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</si>
  <si>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</si>
  <si>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</si>
  <si>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</si>
  <si>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</si>
  <si>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</si>
  <si>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</si>
  <si>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</si>
  <si>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</si>
  <si>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</si>
  <si>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</si>
  <si>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</si>
  <si>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</si>
  <si>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</si>
  <si>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</si>
  <si>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</si>
  <si>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</si>
  <si>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</si>
  <si>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</si>
  <si>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</si>
  <si>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</si>
  <si>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</si>
  <si>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</si>
  <si>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</si>
  <si>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</si>
  <si>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</si>
  <si>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</si>
  <si>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</si>
  <si>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</si>
  <si>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</si>
  <si>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</si>
  <si>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</si>
  <si>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</si>
  <si>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</si>
  <si>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</si>
  <si>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</si>
  <si>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</si>
  <si>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</si>
  <si>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</si>
  <si>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</si>
  <si>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</si>
  <si>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</si>
  <si>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</si>
  <si>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</si>
  <si>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</si>
  <si>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</si>
  <si>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</si>
  <si>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</si>
  <si>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</si>
  <si>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</si>
  <si>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</si>
  <si>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</si>
  <si>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</si>
  <si>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</si>
  <si>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</si>
  <si>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</si>
  <si>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</si>
  <si>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</si>
  <si>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</si>
  <si>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</si>
  <si>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</si>
  <si>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</si>
  <si>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</si>
  <si>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</si>
  <si>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</si>
  <si>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</si>
  <si>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</si>
  <si>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</si>
  <si>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</si>
  <si>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</si>
  <si>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</si>
  <si>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</si>
  <si>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</si>
  <si>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</si>
  <si>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</si>
  <si>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</si>
  <si>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</si>
  <si>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</si>
  <si>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</si>
  <si>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</si>
  <si>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</si>
  <si>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</si>
  <si>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</si>
  <si>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</si>
  <si>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</si>
  <si>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</si>
  <si>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</si>
  <si>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</si>
  <si>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</si>
  <si>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</si>
  <si>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</si>
  <si>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</si>
  <si>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</si>
  <si>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</si>
  <si>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</si>
  <si>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</si>
  <si>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</si>
  <si>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</si>
  <si>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</si>
  <si>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</si>
  <si>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</si>
  <si>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</si>
  <si>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</si>
  <si>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</si>
  <si>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</si>
  <si>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</si>
  <si>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</si>
  <si>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</si>
  <si>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</si>
  <si>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</si>
  <si>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</si>
  <si>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</si>
  <si>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</si>
  <si>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</si>
  <si>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</si>
  <si>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</si>
  <si>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</si>
  <si>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</si>
  <si>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</si>
  <si>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</si>
  <si>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</si>
  <si>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</si>
  <si>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</si>
  <si>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</si>
  <si>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</si>
  <si>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</si>
  <si>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</si>
  <si>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</si>
  <si>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</si>
  <si>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</si>
  <si>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</si>
  <si>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</si>
  <si>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</si>
  <si>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</si>
  <si>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</si>
  <si>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</si>
  <si>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</si>
  <si>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</si>
  <si>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</si>
  <si>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</si>
  <si>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</si>
  <si>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</si>
  <si>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</si>
  <si>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</si>
  <si>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</si>
  <si>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</si>
  <si>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</si>
  <si>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</si>
  <si>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</si>
  <si>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</si>
  <si>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</si>
  <si>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</si>
  <si>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</si>
  <si>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</si>
  <si>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</si>
  <si>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</si>
  <si>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</si>
  <si>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</si>
  <si>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</si>
  <si>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</si>
  <si>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</si>
  <si>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</si>
  <si>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</si>
  <si>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</si>
  <si>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</si>
  <si>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</si>
  <si>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</si>
  <si>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</si>
  <si>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</si>
  <si>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</si>
  <si>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</si>
  <si>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</si>
  <si>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</si>
  <si>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</si>
  <si>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</si>
  <si>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</si>
  <si>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</si>
  <si>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</si>
  <si>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</si>
  <si>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</si>
  <si>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</si>
  <si>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</si>
  <si>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</si>
  <si>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</si>
  <si>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</si>
  <si>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</si>
  <si>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</si>
  <si>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</si>
  <si>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</si>
  <si>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</si>
  <si>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</si>
  <si>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</si>
  <si>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</si>
  <si>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</si>
  <si>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</si>
  <si>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</si>
  <si>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</si>
  <si>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</si>
  <si>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</si>
  <si>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</si>
  <si>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</si>
  <si>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</si>
  <si>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</si>
  <si>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</si>
  <si>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</si>
  <si>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</si>
  <si>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</si>
  <si>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</si>
  <si>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</si>
  <si>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</si>
  <si>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</si>
  <si>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</si>
  <si>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</si>
  <si>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</si>
  <si>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</si>
  <si>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</si>
  <si>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</si>
  <si>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</si>
  <si>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</si>
  <si>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</si>
  <si>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</si>
  <si>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</si>
  <si>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</si>
  <si>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</si>
  <si>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</si>
  <si>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</si>
  <si>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</si>
  <si>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</si>
  <si>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</si>
  <si>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</si>
  <si>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</si>
  <si>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</si>
  <si>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</si>
  <si>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</si>
  <si>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</si>
  <si>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</si>
  <si>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</si>
  <si>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</si>
  <si>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</si>
  <si>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</si>
  <si>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</si>
  <si>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</si>
  <si>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</si>
  <si>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</si>
  <si>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</si>
  <si>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</si>
  <si>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</si>
  <si>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</si>
  <si>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</si>
  <si>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</si>
  <si>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</si>
  <si>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</si>
  <si>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</si>
  <si>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</si>
  <si>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</si>
  <si>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</si>
  <si>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</si>
  <si>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</si>
  <si>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</si>
  <si>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</si>
  <si>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</si>
  <si>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</si>
  <si>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</si>
  <si>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</si>
  <si>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</si>
  <si>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</si>
  <si>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</si>
  <si>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</si>
  <si>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</si>
  <si>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</si>
  <si>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</si>
  <si>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</si>
  <si>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</si>
  <si>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</si>
  <si>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</si>
  <si>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</si>
  <si>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</si>
  <si>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</si>
  <si>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</si>
  <si>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</si>
  <si>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</si>
  <si>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</si>
  <si>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</si>
  <si>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</si>
  <si>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</si>
  <si>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</si>
  <si>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</si>
  <si>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</si>
  <si>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</si>
  <si>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</si>
  <si>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</si>
  <si>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</si>
  <si>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</si>
  <si>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</si>
  <si>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</si>
  <si>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</si>
  <si>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</si>
  <si>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</si>
  <si>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</si>
  <si>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</si>
  <si>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</si>
  <si>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</si>
  <si>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</si>
  <si>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</si>
  <si>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</si>
  <si>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</si>
  <si>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</si>
  <si>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</si>
  <si>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</si>
  <si>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</si>
  <si>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</si>
  <si>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</si>
  <si>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</si>
  <si>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</si>
  <si>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</si>
  <si>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</si>
  <si>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</si>
  <si>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</si>
  <si>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</si>
  <si>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</si>
  <si>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</si>
  <si>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</si>
  <si>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</si>
  <si>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</si>
  <si>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</si>
  <si>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</si>
  <si>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</si>
  <si>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</si>
  <si>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</si>
  <si>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</si>
  <si>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</si>
  <si>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</si>
  <si>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</si>
  <si>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</si>
  <si>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</si>
  <si>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</si>
  <si>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</si>
  <si>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</si>
  <si>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</si>
  <si>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</si>
  <si>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</si>
  <si>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</si>
  <si>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</si>
  <si>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</si>
  <si>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</si>
  <si>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</si>
  <si>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</si>
  <si>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</si>
  <si>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</si>
  <si>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</si>
  <si>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</si>
  <si>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</si>
  <si>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</si>
  <si>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</si>
  <si>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</si>
  <si>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</si>
  <si>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</si>
  <si>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</si>
  <si>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</si>
  <si>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</si>
  <si>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</si>
  <si>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</si>
  <si>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</si>
  <si>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</si>
  <si>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</si>
  <si>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</si>
  <si>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</si>
  <si>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</si>
  <si>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</si>
  <si>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</si>
  <si>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</si>
  <si>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</si>
  <si>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</si>
  <si>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</si>
  <si>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</si>
  <si>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</si>
  <si>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</si>
  <si>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</si>
  <si>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</si>
  <si>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</si>
  <si>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</si>
  <si>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</si>
  <si>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</si>
  <si>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</si>
  <si>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</si>
  <si>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</si>
  <si>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</si>
  <si>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</si>
  <si>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</si>
  <si>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</si>
  <si>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</si>
  <si>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</si>
  <si>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</si>
  <si>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</si>
  <si>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</si>
  <si>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</si>
  <si>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</si>
  <si>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</si>
  <si>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</si>
  <si>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</si>
  <si>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</si>
  <si>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</si>
  <si>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</si>
  <si>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</si>
  <si>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</si>
  <si>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</si>
  <si>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</si>
  <si>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</si>
  <si>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</si>
  <si>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</si>
  <si>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</si>
  <si>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</si>
  <si>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</si>
  <si>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</si>
  <si>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</si>
  <si>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</si>
  <si>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</si>
  <si>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</si>
  <si>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</si>
  <si>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</si>
  <si>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</si>
  <si>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</si>
  <si>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</si>
  <si>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</si>
  <si>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</si>
  <si>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</si>
  <si>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</si>
  <si>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</si>
  <si>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</si>
  <si>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</si>
  <si>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</si>
  <si>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</si>
  <si>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</si>
  <si>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</si>
  <si>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</si>
  <si>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</si>
  <si>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</si>
  <si>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</si>
  <si>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</si>
  <si>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</si>
  <si>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</si>
  <si>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</si>
  <si>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</si>
  <si>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</si>
  <si>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</si>
  <si>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</si>
  <si>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</si>
  <si>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</si>
  <si>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</si>
  <si>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</si>
  <si>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</si>
  <si>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</si>
  <si>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</si>
  <si>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</si>
  <si>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</si>
  <si>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</si>
  <si>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</si>
  <si>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</si>
  <si>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</si>
  <si>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</si>
  <si>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</si>
  <si>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</si>
  <si>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</si>
  <si>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</si>
  <si>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</si>
  <si>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</si>
  <si>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</si>
  <si>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</si>
  <si>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</si>
  <si>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</si>
  <si>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</si>
  <si>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</si>
  <si>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</si>
  <si>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</si>
  <si>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</si>
  <si>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</si>
  <si>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</si>
  <si>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</si>
  <si>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</si>
  <si>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</si>
  <si>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</si>
  <si>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</si>
  <si>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</si>
  <si>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</si>
  <si>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</si>
  <si>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</si>
  <si>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</si>
  <si>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</si>
  <si>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</si>
  <si>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</si>
  <si>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</si>
  <si>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</si>
  <si>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</si>
  <si>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</si>
  <si>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</si>
  <si>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</si>
  <si>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</si>
  <si>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</si>
  <si>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</si>
  <si>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</si>
  <si>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</si>
  <si>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</si>
  <si>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</si>
  <si>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</si>
  <si>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</si>
  <si>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</si>
  <si>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</si>
  <si>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</si>
  <si>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</si>
  <si>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</si>
  <si>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</si>
  <si>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</si>
  <si>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</si>
  <si>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</si>
  <si>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</si>
  <si>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</si>
  <si>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</si>
  <si>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</si>
  <si>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</si>
  <si>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</si>
  <si>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</si>
  <si>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</si>
  <si>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</si>
  <si>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</si>
  <si>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</si>
  <si>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</si>
  <si>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</si>
  <si>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</si>
  <si>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</si>
  <si>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</si>
  <si>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</si>
  <si>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</si>
  <si>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</si>
  <si>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</si>
  <si>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</si>
  <si>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</si>
  <si>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</si>
  <si>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</si>
  <si>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</si>
  <si>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</si>
  <si>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</si>
  <si>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</si>
  <si>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</si>
  <si>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</si>
  <si>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</si>
  <si>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</si>
  <si>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</si>
  <si>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</si>
  <si>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</si>
  <si>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</si>
  <si>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</si>
  <si>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</si>
  <si>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</si>
  <si>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</si>
  <si>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</si>
  <si>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</si>
  <si>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</si>
  <si>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</si>
  <si>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</si>
  <si>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</si>
  <si>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</si>
  <si>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</si>
  <si>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</si>
  <si>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</si>
  <si>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</si>
  <si>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</si>
  <si>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</si>
  <si>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</si>
  <si>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</si>
  <si>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</si>
  <si>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</si>
  <si>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</si>
  <si>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</si>
  <si>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</si>
  <si>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</si>
  <si>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</si>
  <si>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</si>
  <si>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</si>
  <si>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</si>
  <si>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</si>
  <si>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</si>
  <si>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</si>
  <si>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</si>
  <si>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</si>
  <si>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</si>
  <si>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</si>
  <si>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</si>
  <si>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</si>
  <si>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</si>
  <si>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</si>
  <si>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</si>
  <si>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</si>
  <si>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</si>
  <si>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</si>
  <si>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</si>
  <si>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</si>
  <si>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</si>
  <si>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</si>
  <si>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</si>
  <si>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</si>
  <si>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</si>
  <si>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</si>
  <si>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</si>
  <si>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</si>
  <si>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</si>
  <si>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</si>
  <si>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</si>
  <si>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</si>
  <si>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</si>
  <si>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</si>
  <si>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</si>
  <si>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</si>
  <si>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</si>
  <si>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</si>
  <si>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</si>
  <si>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</si>
  <si>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</si>
  <si>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</si>
  <si>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</si>
  <si>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</si>
  <si>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</si>
  <si>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</si>
  <si>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</si>
  <si>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</si>
  <si>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</si>
  <si>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</si>
  <si>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</si>
  <si>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</si>
  <si>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</si>
  <si>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</si>
  <si>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</si>
  <si>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</si>
  <si>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</si>
  <si>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</si>
  <si>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</si>
  <si>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</si>
  <si>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</si>
  <si>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</si>
  <si>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</si>
  <si>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</si>
  <si>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</si>
  <si>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</si>
  <si>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</si>
  <si>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</si>
  <si>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</si>
  <si>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</si>
  <si>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</si>
  <si>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</si>
  <si>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</si>
  <si>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</si>
  <si>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</si>
  <si>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</si>
  <si>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</si>
  <si>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</si>
  <si>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</si>
  <si>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</si>
  <si>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</si>
  <si>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</si>
  <si>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</si>
  <si>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</si>
  <si>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</si>
  <si>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</si>
  <si>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</si>
  <si>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</si>
  <si>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</si>
  <si>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</si>
  <si>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</si>
  <si>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</si>
  <si>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</si>
  <si>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</si>
  <si>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</si>
  <si>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</si>
  <si>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</si>
  <si>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</si>
  <si>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</si>
  <si>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</si>
  <si>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</si>
  <si>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</si>
  <si>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</si>
  <si>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</si>
  <si>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</si>
  <si>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</si>
  <si>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</si>
  <si>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</si>
  <si>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</si>
  <si>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</si>
  <si>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</si>
  <si>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</si>
  <si>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</si>
  <si>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</si>
  <si>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</si>
  <si>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</si>
  <si>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</si>
  <si>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</si>
  <si>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</si>
  <si>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</si>
  <si>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</si>
  <si>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</si>
  <si>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</si>
  <si>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</si>
  <si>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</si>
  <si>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</si>
  <si>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</si>
  <si>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</si>
  <si>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</si>
  <si>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</si>
  <si>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</si>
  <si>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</si>
  <si>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</si>
  <si>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</si>
  <si>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</si>
  <si>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</si>
  <si>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</si>
  <si>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</si>
  <si>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</si>
  <si>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</si>
  <si>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</si>
  <si>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</si>
  <si>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</si>
  <si>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</si>
  <si>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</si>
  <si>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</si>
  <si>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</si>
  <si>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</si>
  <si>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</si>
  <si>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</si>
  <si>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</si>
  <si>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</si>
  <si>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</si>
  <si>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</si>
  <si>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</si>
  <si>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</si>
  <si>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</si>
  <si>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</si>
  <si>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</si>
  <si>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</si>
  <si>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</si>
  <si>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</si>
  <si>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</si>
  <si>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</si>
  <si>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</si>
  <si>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</si>
  <si>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</si>
  <si>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</si>
  <si>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</si>
  <si>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</si>
  <si>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</si>
  <si>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</si>
  <si>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</si>
  <si>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</si>
  <si>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</si>
  <si>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</si>
  <si>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</si>
  <si>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</si>
  <si>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</si>
  <si>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</si>
  <si>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</si>
  <si>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</si>
  <si>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</si>
  <si>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</si>
  <si>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</si>
  <si>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</si>
  <si>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</si>
  <si>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</si>
  <si>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</si>
  <si>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</si>
  <si>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</si>
  <si>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</si>
  <si>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</si>
  <si>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</si>
  <si>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</si>
  <si>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</si>
  <si>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</si>
  <si>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</si>
  <si>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</si>
  <si>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</si>
  <si>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</si>
  <si>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</si>
  <si>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</si>
  <si>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</si>
  <si>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</si>
  <si>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</si>
  <si>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</si>
  <si>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</si>
  <si>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</si>
  <si>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</si>
  <si>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</si>
  <si>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</si>
  <si>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</si>
  <si>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</si>
  <si>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</si>
  <si>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</si>
  <si>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</si>
  <si>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</si>
  <si>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</si>
  <si>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</si>
  <si>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</si>
  <si>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</si>
  <si>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</si>
  <si>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</si>
  <si>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</si>
  <si>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</si>
  <si>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</si>
  <si>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</si>
  <si>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</si>
  <si>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</si>
  <si>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</si>
  <si>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</si>
  <si>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</si>
  <si>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</si>
  <si>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</si>
  <si>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</si>
  <si>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</si>
  <si>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</si>
  <si>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</si>
  <si>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</si>
  <si>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</si>
  <si>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</si>
  <si>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</si>
  <si>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</si>
  <si>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</si>
  <si>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</si>
  <si>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</si>
  <si>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</si>
  <si>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</si>
  <si>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</si>
  <si>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</si>
  <si>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</si>
  <si>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</si>
  <si>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</si>
  <si>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</si>
  <si>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</si>
  <si>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</si>
  <si>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</si>
  <si>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</si>
  <si>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</si>
  <si>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</si>
  <si>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</si>
  <si>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</si>
  <si>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</si>
  <si>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</si>
  <si>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</si>
  <si>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</si>
  <si>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</si>
  <si>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</si>
  <si>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</si>
  <si>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</si>
  <si>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</si>
  <si>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</si>
  <si>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</si>
  <si>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</si>
  <si>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</si>
  <si>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</si>
  <si>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</si>
  <si>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</si>
  <si>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</si>
  <si>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</si>
  <si>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</si>
  <si>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</si>
  <si>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</si>
  <si>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</si>
  <si>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</si>
  <si>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</si>
  <si>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</si>
  <si>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</si>
  <si>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</si>
  <si>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</si>
  <si>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</si>
  <si>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</si>
  <si>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</si>
  <si>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</si>
  <si>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</si>
  <si>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</si>
  <si>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</si>
  <si>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</si>
  <si>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</si>
  <si>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</si>
  <si>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</si>
  <si>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</si>
  <si>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</si>
  <si>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</si>
  <si>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</si>
  <si>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</si>
  <si>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</si>
  <si>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</si>
  <si>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</si>
  <si>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</si>
  <si>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</si>
  <si>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</si>
  <si>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</si>
  <si>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</si>
  <si>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</si>
  <si>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</si>
  <si>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</si>
  <si>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</si>
  <si>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</si>
  <si>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</si>
  <si>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</si>
  <si>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</si>
  <si>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</si>
  <si>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</si>
  <si>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</si>
  <si>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</si>
  <si>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</si>
  <si>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</si>
  <si>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</si>
  <si>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</si>
  <si>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</si>
  <si>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</si>
  <si>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</si>
  <si>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</si>
  <si>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</si>
  <si>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</si>
  <si>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</si>
  <si>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</si>
  <si>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</si>
  <si>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</si>
  <si>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</si>
  <si>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</si>
  <si>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</si>
  <si>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</si>
  <si>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</si>
  <si>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</si>
  <si>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</si>
  <si>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</si>
  <si>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</si>
  <si>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</si>
  <si>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</si>
  <si>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</si>
  <si>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</si>
  <si>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</si>
  <si>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</si>
  <si>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</si>
  <si>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</si>
  <si>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</si>
  <si>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</si>
  <si>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</si>
  <si>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</si>
  <si>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</si>
  <si>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</si>
  <si>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</si>
  <si>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</si>
  <si>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</si>
  <si>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</si>
  <si>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</si>
  <si>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</si>
  <si>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</si>
  <si>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</si>
  <si>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</si>
  <si>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</si>
  <si>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</si>
  <si>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</si>
  <si>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</si>
  <si>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</si>
  <si>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</si>
  <si>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</si>
  <si>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</si>
  <si>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</si>
  <si>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</si>
  <si>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</si>
  <si>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</si>
  <si>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</si>
  <si>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</si>
  <si>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</si>
  <si>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</si>
  <si>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</si>
  <si>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</si>
  <si>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</si>
  <si>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</si>
  <si>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</si>
  <si>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</si>
  <si>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</si>
  <si>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</si>
  <si>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</si>
  <si>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</si>
  <si>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</si>
  <si>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</si>
  <si>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</si>
  <si>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</si>
  <si>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</si>
  <si>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</si>
  <si>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</si>
  <si>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</si>
  <si>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</si>
  <si>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</si>
  <si>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</si>
  <si>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</si>
  <si>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</si>
  <si>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</si>
  <si>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</si>
  <si>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</si>
  <si>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</si>
  <si>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</si>
  <si>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</si>
  <si>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</si>
  <si>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</si>
  <si>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</si>
  <si>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</si>
  <si>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</si>
  <si>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</si>
  <si>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</si>
  <si>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</si>
  <si>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</si>
  <si>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</si>
  <si>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</si>
  <si>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</si>
  <si>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</si>
  <si>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</si>
  <si>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</si>
  <si>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</si>
  <si>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</si>
  <si>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</si>
  <si>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</si>
  <si>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</si>
  <si>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</si>
  <si>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</si>
  <si>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</si>
  <si>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</si>
  <si>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</si>
  <si>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</si>
  <si>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</si>
  <si>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</si>
  <si>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</si>
  <si>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</si>
  <si>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</si>
  <si>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</si>
  <si>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</si>
  <si>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</si>
  <si>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</si>
  <si>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</si>
  <si>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</si>
  <si>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</si>
  <si>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</si>
  <si>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</si>
  <si>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</si>
  <si>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</si>
  <si>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</si>
  <si>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</si>
  <si>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</si>
  <si>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</si>
  <si>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</si>
  <si>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</si>
  <si>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</si>
  <si>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</si>
  <si>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</si>
  <si>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</si>
  <si>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</si>
  <si>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</si>
  <si>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</si>
  <si>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</si>
  <si>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</si>
  <si>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</si>
  <si>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</si>
  <si>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</si>
  <si>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</si>
  <si>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</si>
  <si>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</si>
  <si>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</si>
  <si>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</si>
  <si>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</si>
  <si>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</si>
  <si>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</si>
  <si>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</si>
  <si>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</si>
  <si>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</si>
  <si>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</si>
  <si>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</si>
  <si>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</si>
  <si>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</si>
  <si>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</si>
  <si>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</si>
  <si>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</si>
  <si>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</si>
  <si>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</si>
  <si>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</si>
  <si>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</si>
  <si>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</si>
  <si>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</si>
  <si>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</si>
  <si>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</si>
  <si>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</si>
  <si>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</si>
  <si>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</si>
  <si>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</si>
  <si>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</si>
  <si>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</si>
  <si>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</si>
  <si>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</si>
  <si>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</si>
  <si>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</si>
  <si>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</si>
  <si>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</si>
  <si>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</si>
  <si>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</si>
  <si>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</si>
  <si>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</si>
  <si>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</si>
  <si>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</si>
  <si>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</si>
  <si>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</si>
  <si>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</si>
  <si>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</si>
  <si>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</si>
  <si>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</si>
  <si>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</si>
  <si>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</si>
  <si>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</si>
  <si>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</si>
  <si>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</si>
  <si>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</si>
  <si>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</si>
  <si>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</si>
  <si>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</si>
  <si>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</si>
  <si>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</si>
  <si>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</si>
  <si>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</si>
  <si>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</si>
  <si>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</si>
  <si>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</si>
  <si>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</si>
  <si>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</si>
  <si>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</si>
  <si>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</si>
  <si>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</si>
  <si>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</si>
  <si>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</si>
  <si>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</si>
  <si>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</si>
  <si>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</si>
  <si>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</si>
  <si>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</si>
  <si>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</si>
  <si>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</si>
  <si>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</si>
  <si>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</si>
  <si>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</si>
  <si>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</si>
  <si>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</si>
  <si>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</si>
  <si>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</si>
  <si>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</si>
  <si>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</si>
  <si>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</si>
  <si>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</si>
  <si>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</si>
  <si>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</si>
  <si>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</si>
  <si>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</si>
  <si>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</si>
  <si>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</si>
  <si>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</si>
  <si>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</si>
  <si>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</si>
  <si>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</si>
  <si>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</si>
  <si>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</si>
  <si>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</si>
  <si>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</si>
  <si>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</si>
  <si>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</si>
  <si>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</si>
  <si>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</si>
  <si>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</si>
  <si>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</si>
  <si>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</si>
  <si>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</si>
  <si>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</si>
  <si>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</si>
  <si>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</si>
  <si>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</si>
  <si>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</si>
  <si>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</si>
  <si>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</si>
  <si>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</si>
  <si>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</si>
  <si>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</si>
  <si>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</si>
  <si>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</si>
  <si>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</si>
  <si>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</si>
  <si>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</si>
  <si>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</si>
  <si>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</si>
  <si>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</si>
  <si>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</si>
  <si>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</si>
  <si>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</si>
  <si>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</si>
  <si>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</si>
  <si>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</si>
  <si>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</si>
  <si>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</si>
  <si>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</si>
  <si>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</si>
  <si>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</si>
  <si>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</si>
  <si>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</si>
  <si>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</si>
  <si>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</si>
  <si>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</si>
  <si>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</si>
  <si>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</si>
  <si>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</si>
  <si>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</si>
  <si>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</si>
  <si>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</si>
  <si>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</si>
  <si>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</si>
  <si>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</si>
  <si>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</si>
  <si>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</si>
  <si>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</si>
  <si>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</si>
  <si>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</si>
  <si>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</si>
  <si>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</si>
  <si>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</si>
  <si>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</si>
  <si>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</si>
  <si>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</si>
  <si>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</si>
  <si>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</si>
  <si>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</si>
  <si>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</si>
  <si>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</si>
  <si>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</si>
  <si>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</si>
  <si>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</si>
  <si>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</si>
  <si>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</si>
  <si>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</si>
  <si>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</si>
  <si>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</si>
  <si>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</si>
  <si>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</si>
  <si>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</si>
  <si>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</si>
  <si>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</si>
  <si>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</si>
  <si>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</si>
  <si>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</si>
  <si>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</si>
  <si>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</si>
  <si>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</si>
  <si>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</si>
  <si>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</si>
  <si>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</si>
  <si>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</si>
  <si>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</si>
  <si>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</si>
  <si>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</si>
  <si>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</si>
  <si>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</si>
  <si>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</si>
  <si>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</si>
  <si>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</si>
  <si>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</si>
  <si>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</si>
  <si>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</si>
  <si>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</si>
  <si>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</si>
  <si>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</si>
  <si>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</si>
  <si>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</si>
  <si>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</si>
  <si>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</si>
  <si>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</si>
  <si>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</si>
  <si>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</si>
  <si>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</si>
  <si>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</si>
  <si>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</si>
  <si>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</si>
  <si>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</si>
  <si>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</si>
  <si>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</si>
  <si>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</si>
  <si>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</si>
  <si>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</si>
  <si>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</si>
  <si>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</si>
  <si>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</si>
  <si>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</si>
  <si>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</si>
  <si>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</si>
  <si>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</si>
  <si>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</si>
  <si>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</si>
  <si>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</si>
  <si>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</si>
  <si>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</si>
  <si>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</si>
  <si>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</si>
  <si>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</si>
  <si>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</si>
  <si>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</si>
  <si>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</si>
  <si>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</si>
  <si>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</si>
  <si>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</si>
  <si>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</si>
  <si>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</si>
  <si>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</si>
  <si>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</si>
  <si>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</si>
  <si>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</si>
  <si>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</si>
  <si>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</si>
  <si>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</si>
  <si>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</si>
  <si>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</si>
  <si>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</si>
  <si>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</si>
  <si>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</si>
  <si>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</si>
  <si>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</si>
  <si>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</si>
  <si>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</si>
  <si>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</si>
  <si>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</si>
  <si>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</si>
  <si>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</si>
  <si>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</si>
  <si>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</si>
  <si>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</si>
  <si>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</si>
  <si>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</si>
  <si>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</si>
  <si>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</si>
  <si>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</si>
  <si>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</si>
  <si>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</si>
  <si>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</si>
  <si>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</si>
  <si>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</si>
  <si>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</si>
  <si>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</si>
  <si>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</si>
  <si>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</si>
  <si>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</si>
  <si>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</si>
  <si>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</si>
  <si>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</si>
  <si>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</si>
  <si>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</si>
  <si>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</si>
  <si>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</si>
  <si>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</si>
  <si>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</si>
  <si>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</si>
  <si>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</si>
  <si>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</si>
  <si>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</si>
  <si>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</si>
  <si>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</si>
  <si>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</si>
  <si>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</si>
  <si>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</si>
  <si>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</si>
  <si>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</si>
  <si>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</si>
  <si>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</si>
  <si>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</si>
  <si>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</si>
  <si>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</si>
  <si>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</si>
  <si>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</si>
  <si>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</si>
  <si>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</si>
  <si>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</si>
  <si>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</si>
  <si>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</si>
  <si>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</si>
  <si>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</si>
  <si>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</si>
  <si>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</si>
  <si>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</si>
  <si>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</si>
  <si>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</si>
  <si>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</si>
  <si>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</si>
  <si>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</si>
  <si>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</si>
  <si>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</si>
  <si>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</si>
  <si>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</si>
  <si>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</si>
  <si>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</si>
  <si>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</si>
  <si>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</si>
  <si>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</si>
  <si>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</si>
  <si>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</si>
  <si>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</si>
  <si>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</si>
  <si>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</si>
  <si>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</si>
  <si>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</si>
  <si>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</si>
  <si>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</si>
  <si>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</si>
  <si>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</si>
  <si>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</si>
  <si>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</si>
  <si>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</si>
  <si>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</si>
  <si>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</si>
  <si>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</si>
  <si>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</si>
  <si>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</si>
  <si>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</si>
  <si>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</si>
  <si>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</si>
  <si>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</si>
  <si>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</si>
  <si>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</si>
  <si>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</si>
  <si>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</si>
  <si>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</si>
  <si>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</si>
  <si>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</si>
  <si>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</si>
  <si>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</si>
  <si>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</si>
  <si>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</si>
  <si>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</si>
  <si>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</si>
  <si>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</si>
  <si>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</si>
  <si>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</si>
  <si>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</si>
  <si>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</si>
  <si>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</si>
  <si>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</si>
  <si>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</si>
  <si>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</si>
  <si>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</si>
  <si>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</si>
  <si>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</si>
  <si>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</si>
  <si>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</si>
  <si>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</si>
  <si>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</si>
  <si>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</si>
  <si>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</si>
  <si>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</si>
  <si>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</si>
  <si>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</si>
  <si>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</si>
  <si>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</si>
  <si>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</si>
  <si>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</si>
  <si>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</si>
  <si>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</si>
  <si>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</si>
  <si>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</si>
  <si>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</si>
  <si>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</si>
  <si>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</si>
  <si>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</si>
  <si>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</si>
  <si>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</si>
  <si>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</si>
  <si>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</si>
  <si>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</si>
  <si>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</si>
  <si>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</si>
  <si>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</si>
  <si>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</si>
  <si>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</si>
  <si>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</si>
  <si>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</si>
  <si>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</si>
  <si>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</si>
  <si>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</si>
  <si>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</si>
  <si>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</si>
  <si>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</si>
  <si>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</si>
  <si>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</si>
  <si>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</si>
  <si>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</si>
  <si>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</si>
  <si>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</si>
  <si>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</si>
  <si>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</si>
  <si>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</si>
  <si>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</si>
  <si>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</si>
  <si>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</si>
  <si>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</si>
  <si>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</si>
  <si>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</si>
  <si>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</si>
  <si>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</si>
  <si>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</si>
  <si>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</si>
  <si>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</si>
  <si>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</si>
  <si>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</si>
  <si>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</si>
  <si>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</si>
  <si>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</si>
  <si>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</si>
  <si>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</si>
  <si>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</si>
  <si>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</si>
  <si>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</si>
  <si>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</si>
  <si>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</si>
  <si>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</si>
  <si>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</si>
  <si>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</si>
  <si>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</si>
  <si>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</si>
  <si>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</si>
  <si>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</si>
  <si>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</si>
  <si>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</si>
  <si>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</si>
  <si>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</si>
  <si>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</si>
  <si>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</si>
  <si>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</si>
  <si>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</si>
  <si>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</si>
  <si>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</si>
  <si>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</si>
  <si>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</si>
  <si>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</si>
  <si>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</si>
  <si>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</si>
  <si>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</si>
  <si>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</si>
  <si>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</si>
  <si>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</si>
  <si>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</si>
  <si>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</si>
  <si>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</si>
  <si>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</si>
  <si>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</si>
  <si>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</si>
  <si>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</si>
  <si>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</si>
  <si>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</si>
  <si>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</si>
  <si>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</si>
  <si>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</si>
  <si>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</si>
  <si>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</si>
  <si>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</si>
  <si>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</si>
  <si>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</si>
  <si>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</si>
  <si>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</si>
  <si>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</si>
  <si>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</si>
  <si>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</si>
  <si>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</si>
  <si>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</si>
  <si>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</si>
  <si>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</si>
  <si>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</si>
  <si>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</si>
  <si>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</si>
  <si>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</si>
  <si>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</si>
  <si>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</si>
  <si>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</si>
  <si>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</si>
  <si>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</si>
  <si>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</si>
  <si>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</si>
  <si>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</si>
  <si>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</si>
  <si>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</si>
  <si>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</si>
  <si>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</si>
  <si>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</si>
  <si>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</si>
  <si>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</si>
  <si>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</si>
  <si>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</si>
  <si>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</si>
  <si>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</si>
  <si>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</si>
  <si>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</si>
  <si>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</si>
  <si>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</si>
  <si>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</si>
  <si>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</si>
  <si>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</si>
  <si>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</si>
  <si>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</si>
  <si>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</si>
  <si>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</si>
  <si>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</si>
  <si>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</si>
  <si>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</si>
  <si>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</si>
  <si>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</si>
  <si>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</si>
  <si>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</si>
  <si>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</si>
  <si>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</si>
  <si>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</si>
  <si>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</si>
  <si>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</si>
  <si>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</si>
  <si>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</si>
  <si>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</si>
  <si>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</si>
  <si>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</si>
  <si>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</si>
  <si>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</si>
  <si>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</si>
  <si>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</si>
  <si>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</si>
  <si>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</si>
  <si>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</si>
  <si>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</si>
  <si>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</si>
  <si>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</si>
  <si>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</si>
  <si>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</si>
  <si>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</si>
  <si>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</si>
  <si>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</si>
  <si>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</si>
  <si>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</si>
  <si>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</si>
  <si>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</si>
  <si>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</si>
  <si>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</si>
  <si>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</si>
  <si>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</si>
  <si>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</si>
  <si>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</si>
  <si>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</si>
  <si>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</si>
  <si>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</si>
  <si>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</si>
  <si>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</si>
  <si>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</si>
  <si>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</si>
  <si>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</si>
  <si>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</si>
  <si>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</si>
  <si>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</si>
  <si>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</si>
  <si>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</si>
  <si>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</si>
  <si>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</si>
  <si>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</si>
  <si>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</si>
  <si>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</si>
  <si>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</si>
  <si>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</si>
  <si>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</si>
  <si>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</si>
  <si>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</si>
  <si>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</si>
  <si>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</si>
  <si>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</si>
  <si>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</si>
  <si>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</si>
  <si>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</si>
  <si>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</si>
  <si>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</si>
  <si>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</si>
  <si>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</si>
  <si>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</si>
  <si>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</si>
  <si>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</si>
  <si>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</si>
  <si>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</si>
  <si>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</si>
  <si>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</si>
  <si>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</si>
  <si>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</si>
  <si>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</si>
  <si>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</si>
  <si>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</si>
  <si>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</si>
  <si>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</si>
  <si>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</si>
  <si>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</si>
  <si>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</si>
  <si>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</si>
  <si>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</si>
  <si>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</si>
  <si>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</si>
  <si>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</si>
  <si>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</si>
  <si>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</si>
  <si>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</si>
  <si>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</si>
  <si>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</si>
  <si>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</si>
  <si>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</si>
  <si>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</si>
  <si>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</si>
  <si>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</si>
  <si>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</si>
  <si>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</si>
  <si>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</si>
  <si>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</si>
  <si>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</si>
  <si>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</si>
  <si>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</si>
  <si>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</si>
  <si>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</si>
  <si>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</si>
  <si>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</si>
  <si>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</si>
  <si>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</si>
  <si>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</si>
  <si>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</si>
  <si>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</si>
  <si>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</si>
  <si>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</si>
  <si>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</si>
  <si>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</si>
  <si>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</si>
  <si>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</si>
  <si>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</si>
  <si>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</si>
  <si>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</si>
  <si>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</si>
  <si>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</si>
  <si>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</si>
  <si>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</si>
  <si>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</si>
  <si>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</si>
  <si>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</si>
  <si>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</si>
  <si>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</si>
  <si>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</si>
  <si>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</si>
  <si>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</si>
  <si>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</si>
  <si>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</si>
  <si>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</si>
  <si>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</si>
  <si>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</si>
  <si>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</si>
  <si>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</si>
  <si>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</si>
  <si>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</si>
  <si>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</si>
  <si>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</si>
  <si>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</si>
  <si>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</si>
  <si>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</si>
  <si>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</si>
  <si>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</si>
  <si>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</si>
  <si>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</si>
  <si>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</si>
  <si>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</si>
  <si>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</si>
  <si>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</si>
  <si>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</si>
  <si>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</si>
  <si>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</si>
  <si>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</si>
  <si>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</si>
  <si>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</si>
  <si>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</si>
  <si>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</si>
  <si>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</si>
  <si>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</si>
  <si>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</si>
  <si>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</si>
  <si>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</si>
  <si>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</si>
  <si>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</si>
  <si>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</si>
  <si>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</si>
  <si>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</si>
  <si>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</si>
  <si>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</si>
  <si>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</si>
  <si>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</si>
  <si>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</si>
  <si>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</si>
  <si>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</si>
  <si>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</si>
  <si>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</si>
  <si>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</si>
  <si>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</si>
  <si>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</si>
  <si>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</si>
  <si>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</si>
  <si>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</si>
  <si>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</si>
  <si>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</si>
  <si>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</si>
  <si>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</si>
  <si>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</si>
  <si>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</si>
  <si>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</si>
  <si>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</si>
  <si>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</si>
  <si>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</si>
  <si>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</si>
  <si>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</si>
  <si>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</si>
  <si>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</si>
  <si>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</si>
  <si>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</si>
  <si>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</si>
  <si>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</si>
  <si>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</si>
  <si>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</si>
  <si>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</si>
  <si>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</si>
  <si>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</si>
  <si>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</si>
  <si>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</si>
  <si>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</si>
  <si>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</si>
  <si>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</si>
  <si>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</si>
  <si>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</si>
  <si>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</si>
  <si>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</si>
  <si>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</si>
  <si>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</si>
  <si>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</si>
  <si>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</si>
  <si>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</si>
  <si>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</si>
  <si>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</si>
  <si>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</si>
  <si>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</si>
  <si>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</si>
  <si>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</si>
  <si>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</si>
  <si>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</si>
  <si>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</si>
  <si>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</si>
  <si>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</si>
  <si>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</si>
  <si>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</si>
  <si>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</si>
  <si>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</si>
  <si>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</si>
  <si>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</si>
  <si>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</si>
  <si>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</si>
  <si>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</si>
  <si>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</si>
  <si>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</si>
  <si>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</si>
  <si>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</si>
  <si>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</si>
  <si>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</si>
  <si>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</si>
  <si>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</si>
  <si>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</si>
  <si>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</si>
  <si>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</si>
  <si>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</si>
  <si>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</si>
  <si>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</si>
  <si>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</si>
  <si>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</si>
  <si>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</si>
  <si>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</si>
  <si>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</si>
  <si>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</si>
  <si>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</si>
  <si>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</si>
  <si>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</si>
  <si>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</si>
  <si>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</si>
  <si>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</si>
  <si>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</si>
  <si>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</si>
  <si>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</si>
  <si>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</si>
  <si>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</si>
  <si>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</si>
  <si>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</si>
  <si>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</si>
  <si>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</si>
  <si>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</si>
  <si>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</si>
  <si>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</si>
  <si>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</si>
  <si>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</si>
  <si>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</si>
  <si>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</si>
  <si>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</si>
  <si>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</si>
  <si>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</si>
  <si>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</si>
  <si>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</si>
  <si>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</si>
  <si>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</si>
  <si>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</si>
  <si>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</si>
  <si>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</si>
  <si>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</si>
  <si>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</si>
  <si>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</si>
  <si>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</si>
  <si>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</si>
  <si>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</si>
  <si>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</si>
  <si>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</si>
  <si>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</si>
  <si>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</si>
  <si>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</si>
  <si>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</si>
  <si>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</si>
  <si>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</si>
  <si>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</si>
  <si>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</si>
  <si>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</si>
  <si>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</si>
  <si>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</si>
  <si>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</si>
  <si>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</si>
  <si>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</si>
  <si>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</si>
  <si>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</si>
  <si>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</si>
  <si>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</si>
  <si>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</si>
  <si>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</si>
  <si>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</si>
  <si>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</si>
  <si>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</si>
  <si>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</si>
  <si>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</si>
  <si>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</si>
  <si>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</si>
  <si>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</si>
  <si>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</si>
  <si>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</si>
  <si>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</si>
  <si>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</si>
  <si>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</si>
  <si>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</si>
  <si>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</si>
  <si>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</si>
  <si>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</si>
  <si>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</si>
  <si>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</si>
  <si>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</si>
  <si>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</si>
  <si>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</si>
  <si>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</si>
  <si>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</si>
  <si>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</si>
  <si>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</si>
  <si>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</si>
  <si>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</si>
  <si>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</si>
  <si>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</si>
  <si>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</si>
  <si>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</si>
  <si>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</si>
  <si>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</si>
  <si>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</si>
  <si>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</si>
  <si>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</si>
  <si>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</si>
  <si>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</si>
  <si>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</si>
  <si>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</si>
  <si>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</si>
  <si>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</si>
  <si>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</si>
  <si>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</si>
  <si>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</si>
  <si>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</si>
  <si>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</si>
  <si>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</si>
  <si>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</si>
  <si>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</si>
  <si>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</si>
  <si>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</si>
  <si>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</si>
  <si>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</si>
  <si>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</si>
  <si>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</si>
  <si>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</si>
  <si>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</si>
  <si>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</si>
  <si>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</si>
  <si>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</si>
  <si>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</si>
  <si>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</si>
  <si>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</si>
  <si>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</si>
  <si>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</si>
  <si>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</si>
  <si>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</si>
  <si>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</si>
  <si>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</si>
  <si>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</si>
  <si>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</si>
  <si>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</si>
  <si>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</si>
  <si>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</si>
  <si>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</si>
  <si>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</si>
  <si>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</si>
  <si>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</si>
  <si>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</si>
  <si>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</si>
  <si>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</si>
  <si>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</si>
  <si>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</si>
  <si>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</si>
  <si>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</si>
  <si>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</si>
  <si>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</si>
  <si>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</si>
  <si>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</si>
  <si>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</si>
  <si>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</si>
  <si>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</si>
  <si>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</si>
  <si>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</si>
  <si>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</si>
  <si>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</si>
  <si>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</si>
  <si>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</si>
  <si>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</si>
  <si>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</si>
  <si>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</si>
  <si>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</si>
  <si>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</si>
  <si>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</si>
  <si>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</si>
  <si>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</si>
  <si>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</si>
  <si>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</si>
  <si>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</si>
  <si>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</si>
  <si>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</si>
  <si>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</si>
  <si>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</si>
  <si>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</si>
  <si>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</si>
  <si>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</si>
  <si>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</si>
  <si>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</si>
  <si>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</si>
  <si>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</si>
  <si>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</si>
  <si>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</si>
  <si>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</si>
  <si>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</si>
  <si>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</si>
  <si>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</si>
  <si>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</si>
  <si>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</si>
  <si>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</si>
  <si>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</si>
  <si>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</si>
  <si>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</si>
  <si>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</si>
  <si>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</si>
  <si>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</si>
  <si>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</si>
  <si>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</si>
  <si>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</si>
  <si>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</si>
  <si>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</si>
  <si>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</si>
  <si>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</si>
  <si>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</si>
  <si>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</si>
  <si>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</si>
  <si>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</si>
  <si>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</si>
  <si>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</si>
  <si>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</si>
  <si>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</si>
  <si>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</si>
  <si>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</si>
  <si>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</si>
  <si>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</si>
  <si>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</si>
  <si>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</si>
  <si>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</si>
  <si>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</si>
  <si>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</si>
  <si>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</si>
  <si>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</si>
  <si>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</si>
  <si>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</si>
  <si>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</si>
  <si>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</si>
  <si>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</si>
  <si>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</si>
  <si>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</si>
  <si>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</si>
  <si>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</si>
  <si>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</si>
  <si>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</si>
  <si>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</si>
  <si>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</si>
  <si>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</si>
  <si>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</si>
  <si>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</si>
  <si>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</si>
  <si>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</si>
  <si>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</si>
  <si>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</si>
  <si>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</si>
  <si>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</si>
  <si>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</si>
  <si>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</si>
  <si>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</si>
  <si>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</si>
  <si>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</si>
  <si>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</si>
  <si>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</si>
  <si>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</si>
  <si>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</si>
  <si>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</si>
  <si>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</si>
  <si>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</si>
  <si>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</si>
  <si>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</si>
  <si>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</si>
  <si>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</si>
  <si>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</si>
  <si>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</si>
  <si>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</si>
  <si>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</si>
  <si>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</si>
  <si>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</si>
  <si>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</si>
  <si>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</si>
  <si>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</si>
  <si>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</si>
  <si>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</si>
  <si>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</si>
  <si>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</si>
  <si>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</si>
  <si>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</si>
  <si>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</si>
  <si>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</si>
  <si>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</si>
  <si>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</si>
  <si>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</si>
  <si>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</si>
  <si>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</si>
  <si>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</si>
  <si>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</si>
  <si>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</si>
  <si>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</si>
  <si>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</si>
  <si>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</si>
  <si>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</si>
  <si>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</si>
  <si>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</si>
  <si>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</si>
  <si>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</si>
  <si>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</si>
  <si>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</si>
  <si>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</si>
  <si>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</si>
  <si>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</si>
  <si>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</si>
  <si>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</si>
  <si>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</si>
  <si>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</si>
  <si>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</si>
  <si>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</si>
  <si>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</si>
  <si>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</si>
  <si>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</si>
  <si>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</si>
  <si>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</si>
  <si>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</si>
  <si>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</si>
  <si>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</si>
  <si>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</si>
  <si>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</si>
  <si>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</si>
  <si>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</si>
  <si>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</si>
  <si>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</si>
  <si>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</si>
  <si>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</si>
  <si>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</si>
  <si>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</si>
  <si>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</si>
  <si>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</si>
  <si>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</si>
  <si>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</si>
  <si>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</si>
  <si>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</si>
  <si>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</si>
  <si>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</si>
  <si>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</si>
  <si>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</si>
  <si>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</si>
  <si>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</si>
  <si>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</si>
  <si>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</si>
  <si>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</si>
  <si>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</si>
  <si>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</si>
  <si>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</si>
  <si>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</si>
  <si>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</si>
  <si>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</si>
  <si>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</si>
  <si>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</si>
  <si>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</si>
  <si>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</si>
  <si>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</si>
  <si>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</si>
  <si>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</si>
  <si>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</si>
  <si>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</si>
  <si>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</si>
  <si>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</si>
  <si>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</si>
  <si>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</si>
  <si>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</si>
  <si>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</si>
  <si>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</si>
  <si>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</si>
  <si>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</si>
  <si>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</si>
  <si>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</si>
  <si>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</si>
  <si>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</si>
  <si>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</si>
  <si>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</si>
  <si>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</si>
  <si>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</si>
  <si>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</si>
  <si>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</si>
  <si>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</si>
  <si>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</si>
  <si>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</si>
  <si>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</si>
  <si>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</si>
  <si>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</si>
  <si>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</si>
  <si>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</si>
  <si>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</si>
  <si>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</si>
  <si>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</si>
  <si>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</si>
  <si>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</si>
  <si>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</si>
  <si>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</si>
  <si>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</si>
  <si>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</si>
  <si>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</si>
  <si>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</si>
  <si>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</si>
  <si>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</si>
  <si>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</si>
  <si>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</si>
  <si>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</si>
  <si>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</si>
  <si>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</si>
  <si>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</si>
  <si>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</si>
  <si>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</si>
  <si>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</si>
  <si>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</si>
  <si>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</si>
  <si>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</si>
  <si>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</si>
  <si>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</si>
  <si>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</si>
  <si>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</si>
  <si>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</si>
  <si>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</si>
  <si>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</si>
  <si>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</si>
  <si>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</si>
  <si>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</si>
  <si>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</si>
  <si>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</si>
  <si>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</si>
  <si>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</si>
  <si>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</si>
  <si>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</si>
  <si>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</si>
  <si>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</si>
  <si>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</si>
  <si>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</si>
  <si>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</si>
  <si>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</si>
  <si>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</si>
  <si>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</si>
  <si>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</si>
  <si>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</si>
  <si>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</si>
  <si>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</si>
  <si>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</si>
  <si>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</si>
  <si>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</si>
  <si>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</si>
  <si>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</si>
  <si>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</si>
  <si>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</si>
  <si>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</si>
  <si>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</si>
  <si>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</si>
  <si>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</si>
  <si>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</si>
  <si>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</si>
  <si>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</si>
  <si>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</si>
  <si>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</si>
  <si>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</si>
  <si>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</si>
  <si>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</si>
  <si>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</si>
  <si>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</si>
  <si>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</si>
  <si>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</si>
  <si>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</si>
  <si>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</si>
  <si>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</si>
  <si>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</si>
  <si>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</si>
  <si>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</si>
  <si>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</si>
  <si>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</si>
  <si>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</si>
  <si>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</si>
  <si>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</si>
  <si>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</si>
  <si>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</si>
  <si>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</si>
  <si>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</si>
  <si>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</si>
  <si>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</si>
  <si>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</si>
  <si>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</si>
  <si>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</si>
  <si>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</si>
  <si>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</si>
  <si>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</si>
  <si>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</si>
  <si>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</si>
  <si>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</si>
  <si>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</si>
  <si>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</si>
  <si>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</si>
  <si>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</si>
  <si>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</si>
  <si>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</si>
  <si>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</si>
  <si>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</si>
  <si>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</si>
  <si>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</si>
  <si>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</si>
  <si>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</si>
  <si>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</si>
  <si>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</si>
  <si>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</si>
  <si>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</si>
  <si>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</si>
  <si>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</si>
  <si>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</si>
  <si>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</si>
  <si>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</si>
  <si>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</si>
  <si>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</si>
  <si>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</si>
  <si>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</si>
  <si>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</si>
  <si>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</si>
  <si>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</si>
  <si>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</si>
  <si>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</si>
  <si>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</si>
  <si>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</si>
  <si>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</si>
  <si>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</si>
  <si>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</si>
  <si>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</si>
  <si>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</si>
  <si>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</si>
  <si>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</si>
  <si>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</si>
  <si>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</si>
  <si>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</si>
  <si>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</si>
  <si>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</si>
  <si>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</si>
  <si>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</si>
  <si>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</si>
  <si>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</si>
  <si>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</si>
  <si>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</si>
  <si>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</si>
  <si>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</si>
  <si>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</si>
  <si>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</si>
  <si>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</si>
  <si>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</si>
  <si>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</si>
  <si>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</si>
  <si>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</si>
  <si>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</si>
  <si>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</si>
  <si>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</si>
  <si>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</si>
  <si>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</si>
  <si>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</si>
  <si>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</si>
  <si>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</si>
  <si>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</si>
  <si>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</si>
  <si>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</si>
  <si>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</si>
  <si>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</si>
  <si>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</si>
  <si>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</si>
  <si>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</si>
  <si>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</si>
  <si>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</si>
  <si>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</si>
  <si>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</si>
  <si>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</si>
  <si>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</si>
  <si>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</si>
  <si>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</si>
  <si>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</si>
  <si>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</si>
  <si>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</si>
  <si>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</si>
  <si>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</si>
  <si>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</si>
  <si>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</si>
  <si>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</si>
  <si>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</si>
  <si>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</si>
  <si>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</si>
  <si>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</si>
  <si>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</si>
  <si>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</si>
  <si>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</si>
  <si>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</si>
  <si>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</si>
  <si>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</si>
  <si>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</si>
  <si>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</si>
  <si>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</si>
  <si>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</si>
  <si>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</si>
  <si>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</si>
  <si>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</si>
  <si>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</si>
  <si>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</si>
  <si>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</si>
  <si>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</si>
  <si>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</si>
  <si>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</si>
  <si>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</si>
  <si>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</si>
  <si>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</si>
  <si>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</si>
  <si>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</si>
  <si>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</si>
  <si>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</si>
  <si>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</si>
  <si>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</si>
  <si>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</si>
  <si>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</si>
  <si>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</si>
  <si>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</si>
  <si>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</si>
  <si>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</si>
  <si>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</si>
  <si>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</si>
  <si>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</si>
  <si>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</si>
  <si>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</si>
  <si>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</si>
  <si>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</si>
  <si>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</si>
  <si>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</si>
  <si>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</si>
  <si>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</si>
  <si>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</si>
  <si>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</si>
  <si>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</si>
  <si>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</si>
  <si>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</si>
  <si>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</si>
  <si>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</si>
  <si>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</si>
  <si>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</si>
  <si>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</si>
  <si>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</si>
  <si>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</si>
  <si>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</si>
  <si>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</si>
  <si>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</si>
  <si>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</si>
  <si>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</si>
  <si>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</si>
  <si>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</si>
  <si>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</si>
  <si>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</si>
  <si>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</si>
  <si>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</si>
  <si>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</si>
  <si>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</si>
  <si>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</si>
  <si>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</si>
  <si>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</si>
  <si>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</si>
  <si>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</si>
  <si>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</si>
  <si>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</si>
  <si>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</si>
  <si>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</si>
  <si>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</si>
  <si>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</si>
  <si>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</si>
  <si>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</si>
  <si>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</si>
  <si>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</si>
  <si>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</si>
  <si>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</si>
  <si>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</si>
  <si>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</si>
  <si>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</si>
  <si>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</si>
  <si>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</si>
  <si>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</si>
  <si>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</si>
  <si>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</si>
  <si>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</si>
  <si>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</si>
  <si>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</si>
  <si>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</si>
  <si>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</si>
  <si>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</si>
  <si>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</si>
  <si>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</si>
  <si>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</si>
  <si>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</si>
  <si>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</si>
  <si>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</si>
  <si>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</si>
  <si>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</si>
  <si>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</si>
  <si>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</si>
  <si>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</si>
  <si>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</si>
  <si>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</si>
  <si>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</si>
  <si>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</si>
  <si>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</si>
  <si>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</si>
  <si>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</si>
  <si>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</si>
  <si>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</si>
  <si>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</si>
  <si>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</si>
  <si>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</si>
  <si>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</si>
  <si>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</si>
  <si>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</si>
  <si>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</si>
  <si>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</si>
  <si>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</si>
  <si>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</si>
  <si>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</si>
  <si>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</si>
  <si>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</si>
  <si>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</si>
  <si>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</si>
  <si>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</si>
  <si>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</si>
  <si>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</si>
  <si>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</si>
  <si>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</si>
  <si>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</si>
  <si>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</si>
  <si>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</si>
  <si>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</si>
  <si>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</si>
  <si>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</si>
  <si>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</si>
  <si>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</si>
  <si>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</si>
  <si>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</si>
  <si>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</si>
  <si>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</si>
  <si>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</si>
  <si>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</si>
  <si>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</si>
  <si>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</si>
  <si>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</si>
  <si>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</si>
  <si>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</si>
  <si>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</si>
  <si>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</si>
  <si>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</si>
  <si>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</si>
  <si>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</si>
  <si>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</si>
  <si>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</si>
  <si>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</si>
  <si>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</si>
  <si>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</si>
  <si>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</si>
  <si>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</si>
  <si>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</si>
  <si>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</si>
  <si>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</si>
  <si>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</si>
  <si>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</si>
  <si>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</si>
  <si>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</si>
  <si>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</si>
  <si>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</si>
  <si>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</si>
  <si>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</si>
  <si>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</si>
  <si>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</si>
  <si>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</si>
  <si>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</si>
  <si>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</si>
  <si>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</si>
  <si>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</si>
  <si>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</si>
  <si>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</si>
  <si>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</si>
  <si>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</si>
  <si>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</si>
  <si>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</si>
  <si>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</si>
  <si>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</si>
  <si>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</si>
  <si>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</si>
  <si>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</si>
  <si>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</si>
  <si>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</si>
  <si>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</si>
  <si>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</si>
  <si>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</si>
  <si>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</si>
  <si>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</si>
  <si>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</si>
  <si>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</si>
  <si>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</si>
  <si>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</si>
  <si>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</si>
  <si>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</si>
  <si>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</si>
  <si>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</si>
  <si>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</si>
  <si>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</si>
  <si>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</si>
  <si>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</si>
  <si>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</si>
  <si>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</si>
  <si>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</si>
  <si>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</si>
  <si>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</si>
  <si>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</si>
  <si>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</si>
  <si>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</si>
  <si>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</si>
  <si>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</si>
  <si>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</si>
  <si>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</si>
  <si>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</si>
  <si>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</si>
  <si>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</si>
  <si>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</si>
  <si>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</si>
  <si>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</si>
  <si>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</si>
  <si>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</si>
  <si>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</si>
  <si>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</si>
  <si>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</si>
  <si>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</si>
  <si>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</si>
  <si>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</si>
  <si>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</si>
  <si>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</si>
  <si>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</si>
  <si>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</si>
  <si>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</si>
  <si>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</si>
  <si>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</si>
  <si>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</si>
  <si>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</si>
  <si>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</si>
  <si>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</si>
  <si>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</si>
  <si>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</si>
  <si>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</si>
  <si>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</si>
  <si>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</si>
  <si>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</si>
  <si>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</si>
  <si>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</si>
  <si>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</si>
  <si>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</si>
  <si>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</si>
  <si>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</si>
  <si>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</si>
  <si>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</si>
  <si>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</si>
  <si>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</si>
  <si>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</si>
  <si>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</si>
  <si>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</si>
  <si>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</si>
  <si>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</si>
  <si>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</si>
  <si>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</si>
  <si>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</si>
  <si>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</si>
  <si>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</si>
  <si>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</si>
  <si>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</si>
  <si>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</si>
  <si>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</si>
  <si>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</si>
  <si>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</si>
  <si>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</si>
  <si>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</si>
  <si>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</si>
  <si>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</si>
  <si>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</si>
  <si>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</si>
  <si>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</si>
  <si>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</si>
  <si>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</si>
  <si>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</si>
  <si>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</si>
  <si>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</si>
  <si>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</si>
  <si>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</si>
  <si>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</si>
  <si>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</si>
  <si>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</si>
  <si>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</si>
  <si>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</si>
  <si>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</si>
  <si>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</si>
  <si>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</si>
  <si>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</si>
  <si>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</si>
  <si>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</si>
  <si>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</si>
  <si>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</si>
  <si>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</si>
  <si>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</si>
  <si>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</si>
  <si>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</si>
  <si>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</si>
  <si>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</si>
  <si>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PCM-20251101-00001316</t>
  </si>
  <si>
    <t>4G5G sectors flapping EM team checking need 15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</si>
  <si>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</si>
  <si>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</si>
  <si>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</si>
  <si>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</si>
  <si>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</si>
  <si>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</si>
  <si>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</si>
  <si>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</si>
  <si>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</si>
  <si>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</si>
  <si>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</si>
  <si>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</si>
  <si>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</si>
  <si>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</si>
  <si>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</si>
  <si>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</si>
  <si>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</si>
  <si>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</si>
  <si>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</si>
  <si>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</si>
  <si>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</si>
  <si>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</si>
  <si>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</si>
  <si>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</si>
  <si>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</si>
  <si>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</si>
  <si>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</si>
  <si>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</si>
  <si>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</si>
  <si>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</si>
  <si>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</si>
  <si>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</si>
  <si>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</si>
  <si>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</si>
  <si>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</si>
  <si>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</si>
  <si>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</si>
  <si>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</si>
  <si>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</si>
  <si>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</si>
  <si>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</si>
  <si>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</si>
  <si>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</si>
  <si>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</si>
  <si>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</si>
  <si>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</si>
  <si>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</si>
  <si>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</si>
  <si>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</si>
  <si>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</si>
  <si>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</si>
  <si>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</si>
  <si>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</si>
  <si>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</si>
  <si>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</si>
  <si>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</si>
  <si>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</si>
  <si>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</si>
  <si>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</si>
  <si>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</si>
  <si>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</si>
  <si>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</si>
  <si>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</si>
  <si>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</si>
  <si>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</si>
  <si>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</si>
  <si>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</si>
  <si>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</si>
  <si>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</si>
  <si>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</si>
  <si>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</si>
  <si>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</si>
  <si>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</si>
  <si>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</si>
  <si>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</si>
  <si>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</si>
  <si>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</si>
  <si>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</si>
  <si>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</si>
  <si>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</si>
  <si>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</si>
  <si>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</si>
  <si>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</si>
  <si>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</si>
  <si>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</si>
  <si>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</si>
  <si>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</si>
  <si>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</si>
  <si>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</si>
  <si>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</si>
  <si>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</si>
  <si>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</si>
  <si>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</si>
  <si>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</si>
  <si>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PCM-20251101-00001297</t>
  </si>
  <si>
    <t>kms0438</t>
  </si>
  <si>
    <t>RT site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</si>
</sst>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0" totalsRowShown="0" headerRowDxfId="174" dataDxfId="173" headerRowBorderDxfId="171" tableBorderDxfId="172" totalsRowBorderDxfId="170">
  <autoFilter ref="A1:L12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2" totalsRowShown="0" headerRowDxfId="157" dataDxfId="156" headerRowBorderDxfId="154" tableBorderDxfId="155" totalsRowBorderDxfId="153">
  <autoFilter ref="A1:CJ15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4" totalsRowShown="0" headerRowDxfId="48" dataDxfId="47" headerRowBorderDxfId="45" tableBorderDxfId="46" totalsRowBorderDxfId="44">
  <autoFilter ref="A1:L11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8" totalsRowShown="0" headerRowDxfId="31" dataDxfId="30" headerRowBorderDxfId="28" tableBorderDxfId="29">
  <autoFilter ref="A1:L388"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21" totalsRowShown="0" headerRowDxfId="15" dataDxfId="14" headerRowBorderDxfId="12" tableBorderDxfId="13">
  <autoFilter ref="A1:L2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0"/>
  <sheetViews>
    <sheetView workbookViewId="0">
      <selection activeCell="G17" sqref="G17"/>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299.78218761573953</v>
      </c>
      <c r="H2" s="77">
        <v>45662.943402777775</v>
      </c>
      <c r="I2" s="60" t="str">
        <f>IFERROR(VLOOKUP(D2,DB!A:F,6,0),"")</f>
        <v>Generator-SG</v>
      </c>
      <c r="J2" s="60" t="str">
        <f>IFERROR(VLOOKUP(D2,DB!A:G,7,0),"")</f>
        <v>Dead</v>
      </c>
      <c r="K2" s="68" t="s">
        <v>39022</v>
      </c>
      <c r="L2" s="66" t="str">
        <f>IFERROR(VLOOKUP(D2,DB!A:I,9,0),"")</f>
        <v>Latis</v>
      </c>
    </row>
    <row r="3" spans="1:15" ht="15" customHeight="1">
      <c r="A3" s="132" t="s">
        <v>39023</v>
      </c>
      <c r="B3" s="133" t="str">
        <f>IFERROR(VLOOKUP(D3,DB!A:K,11,0),"")</f>
        <v>R1</v>
      </c>
      <c r="C3" s="133">
        <v>1</v>
      </c>
      <c r="D3" s="133" t="s">
        <v>20977</v>
      </c>
      <c r="E3" s="134" t="s">
        <v>39021</v>
      </c>
      <c r="F3" s="135">
        <v>45962.675000000003</v>
      </c>
      <c r="G3" s="136">
        <f ca="1">IFERROR(NOW()-F3,"")</f>
        <v>5.5613541662751231E-2</v>
      </c>
      <c r="H3" s="135">
        <v>45962.675000000003</v>
      </c>
      <c r="I3" s="133" t="str">
        <f>IFERROR(VLOOKUP(D3,DB!A:F,6,0),"")</f>
        <v>SCECO</v>
      </c>
      <c r="J3" s="133" t="str">
        <f>IFERROR(VLOOKUP(D3,DB!A:G,7,0),"")</f>
        <v>Vandalized</v>
      </c>
      <c r="K3" s="137" t="s">
        <v>39024</v>
      </c>
      <c r="L3" s="138" t="str">
        <f>IFERROR(VLOOKUP(D3,DB!A:I,9,0),"")</f>
        <v>Latis</v>
      </c>
    </row>
    <row r="4" spans="1:15" ht="15" customHeight="1">
      <c r="A4" s="132"/>
      <c r="B4" s="133" t="str">
        <f>IFERROR(VLOOKUP(D4,DB!A:K,11,0),"")</f>
        <v/>
      </c>
      <c r="C4" s="133"/>
      <c r="D4" s="133"/>
      <c r="E4" s="134"/>
      <c r="F4" s="135"/>
      <c r="G4" s="136">
        <f ca="1">IFERROR(NOW()-F4,"")</f>
        <v>45962.730613541666</v>
      </c>
      <c r="H4" s="135"/>
      <c r="I4" s="133" t="str">
        <f>IFERROR(VLOOKUP(D4,DB!A:F,6,0),"")</f>
        <v/>
      </c>
      <c r="J4" s="133" t="str">
        <f>IFERROR(VLOOKUP(D4,DB!A:G,7,0),"")</f>
        <v/>
      </c>
      <c r="K4" s="137"/>
      <c r="L4" s="138" t="str">
        <f>IFERROR(VLOOKUP(D4,DB!A:I,9,0),"")</f>
        <v/>
      </c>
    </row>
    <row r="5" spans="1:15" ht="15" customHeight="1">
      <c r="A5" s="132"/>
      <c r="B5" s="133" t="str">
        <f>IFERROR(VLOOKUP(D5,DB!A:K,11,0),"")</f>
        <v/>
      </c>
      <c r="C5" s="133"/>
      <c r="D5" s="133"/>
      <c r="E5" s="134"/>
      <c r="F5" s="135"/>
      <c r="G5" s="136">
        <f ca="1">IFERROR(NOW()-F5,"")</f>
        <v>45962.730613541666</v>
      </c>
      <c r="H5" s="135"/>
      <c r="I5" s="133" t="str">
        <f>IFERROR(VLOOKUP(D5,DB!A:F,6,0),"")</f>
        <v/>
      </c>
      <c r="J5" s="133" t="str">
        <f>IFERROR(VLOOKUP(D5,DB!A:G,7,0),"")</f>
        <v/>
      </c>
      <c r="K5" s="137"/>
      <c r="L5" s="138" t="str">
        <f>IFERROR(VLOOKUP(D5,DB!A:I,9,0),"")</f>
        <v/>
      </c>
    </row>
    <row r="6" spans="1:15" ht="15" customHeight="1">
      <c r="A6" s="132"/>
      <c r="B6" s="133" t="str">
        <f>IFERROR(VLOOKUP(D6,DB!A:K,11,0),"")</f>
        <v/>
      </c>
      <c r="C6" s="133"/>
      <c r="D6" s="133"/>
      <c r="E6" s="134"/>
      <c r="F6" s="135"/>
      <c r="G6" s="136">
        <f ca="1">IFERROR(NOW()-F6,"")</f>
        <v>45962.730613541666</v>
      </c>
      <c r="H6" s="135"/>
      <c r="I6" s="133" t="str">
        <f>IFERROR(VLOOKUP(D6,DB!A:F,6,0),"")</f>
        <v/>
      </c>
      <c r="J6" s="133" t="str">
        <f>IFERROR(VLOOKUP(D6,DB!A:G,7,0),"")</f>
        <v/>
      </c>
      <c r="K6" s="137"/>
      <c r="L6" s="138" t="str">
        <f>IFERROR(VLOOKUP(D6,DB!A:I,9,0),"")</f>
        <v/>
      </c>
    </row>
    <row r="7" spans="1:15" ht="15" customHeight="1">
      <c r="A7" s="132"/>
      <c r="B7" s="133" t="str">
        <f>IFERROR(VLOOKUP(D7,DB!A:K,11,0),"")</f>
        <v/>
      </c>
      <c r="C7" s="133"/>
      <c r="D7" s="133"/>
      <c r="E7" s="134"/>
      <c r="F7" s="135"/>
      <c r="G7" s="136">
        <f ca="1">IFERROR(NOW()-F7,"")</f>
        <v>45962.730613541666</v>
      </c>
      <c r="H7" s="135"/>
      <c r="I7" s="133" t="str">
        <f>IFERROR(VLOOKUP(D7,DB!A:F,6,0),"")</f>
        <v/>
      </c>
      <c r="J7" s="133" t="str">
        <f>IFERROR(VLOOKUP(D7,DB!A:G,7,0),"")</f>
        <v/>
      </c>
      <c r="K7" s="137"/>
      <c r="L7" s="138" t="str">
        <f>IFERROR(VLOOKUP(D7,DB!A:I,9,0),"")</f>
        <v/>
      </c>
    </row>
    <row r="8" spans="1:15" ht="15" customHeight="1">
      <c r="A8" s="132"/>
      <c r="B8" s="133" t="str">
        <f>IFERROR(VLOOKUP(D8,DB!A:K,11,0),"")</f>
        <v/>
      </c>
      <c r="C8" s="133"/>
      <c r="D8" s="133"/>
      <c r="E8" s="134"/>
      <c r="F8" s="135"/>
      <c r="G8" s="136">
        <f ca="1">IFERROR(NOW()-F8,"")</f>
        <v>45962.730613541666</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45962.730613541666</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45962.730613541666</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45962.730613541666</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45962.730613541666</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45962.730613541666</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45962.730613541666</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45962.730613541666</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45962.730613541666</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45962.730613541666</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45962.730613541666</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45962.730613541666</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45962.730613541666</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45962.730613541666</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45962.730613541666</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45962.730613541666</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45962.730613541666</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45962.730613541666</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45962.730613541666</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45962.730613541666</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45962.730613541666</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45962.730613541666</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45962.730613541666</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45962.730613541666</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45962.730613541666</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45962.730613541666</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45962.730613541666</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45962.730613541666</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45962.730613541666</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45962.730613541666</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45962.730613541666</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45962.730613541666</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45962.730613541666</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45962.730613541666</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45962.730613541666</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45962.730613541666</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45962.730613541666</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45962.730613541666</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45962.730613541666</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45962.730613541666</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45962.730613541666</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45962.730613541666</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45962.730613541666</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45962.730613541666</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45962.730613541666</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45962.730613541666</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45962.730613541666</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45962.730613541666</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45962.730613541666</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45962.730613541666</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45962.730613541666</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45962.730613541666</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45962.730613541666</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45962.730613541666</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45962.730613541666</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45962.730613541666</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45962.730613541666</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45962.730613541666</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45962.730613541666</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45962.730613541666</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45962.730613541666</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45962.730613541666</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45962.730613541666</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45962.730613541666</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45962.730613541666</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45962.730613541666</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45962.730613541666</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45962.730613541666</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45962.730613541666</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45962.730613541666</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45962.730613541666</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45962.730613541666</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45962.730613541666</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45962.730613541666</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45962.730613541666</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45962.730613541666</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45962.730613541666</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45962.730613541666</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45962.730613541666</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45962.730613541666</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45962.730613541666</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45962.730613541666</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45962.730613541666</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45962.730613541666</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45962.730613541666</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45962.730613541666</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45962.730613541666</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45962.730613541666</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45962.730613541666</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45962.730613541666</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45962.730613541666</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45962.730613541666</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45962.730613541666</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45962.730613541666</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45962.730613541666</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45962.730613541666</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45962.730613541666</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45962.730613541666</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45962.730613541666</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45962.730613541666</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45962.730613541666</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45962.730613541666</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45962.730613541666</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45962.730613541666</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45962.730613541666</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45962.730613541666</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45962.730613541666</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45962.730613541666</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45962.730613541666</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45962.730613541666</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45962.730613541666</v>
      </c>
      <c r="H118" s="135"/>
      <c r="I118" s="133" t="str">
        <f>IFERROR(VLOOKUP(D118,DB!A:F,6,0),"")</f>
        <v/>
      </c>
      <c r="J118" s="133" t="str">
        <f>IFERROR(VLOOKUP(D118,DB!A:G,7,0),"")</f>
        <v/>
      </c>
      <c r="K118" s="137"/>
      <c r="L118" s="138" t="str">
        <f>IFERROR(VLOOKUP(D118,DB!A:I,9,0),"")</f>
        <v/>
      </c>
    </row>
    <row r="119" spans="1:12" ht="15" customHeight="1">
      <c r="A119" s="132"/>
      <c r="B119" s="133" t="str">
        <f>IFERROR(VLOOKUP(D119,DB!A:K,11,0),"")</f>
        <v/>
      </c>
      <c r="C119" s="133"/>
      <c r="D119" s="133"/>
      <c r="E119" s="134"/>
      <c r="F119" s="135"/>
      <c r="G119" s="136">
        <f ca="1">IFERROR(NOW()-F119,"")</f>
        <v>45962.730613541666</v>
      </c>
      <c r="H119" s="135"/>
      <c r="I119" s="133" t="str">
        <f>IFERROR(VLOOKUP(D119,DB!A:F,6,0),"")</f>
        <v/>
      </c>
      <c r="J119" s="133" t="str">
        <f>IFERROR(VLOOKUP(D119,DB!A:G,7,0),"")</f>
        <v/>
      </c>
      <c r="K119" s="137"/>
      <c r="L119" s="138" t="str">
        <f>IFERROR(VLOOKUP(D119,DB!A:I,9,0),"")</f>
        <v/>
      </c>
    </row>
    <row r="120" spans="1:12" ht="15" customHeight="1">
      <c r="A120" s="144"/>
      <c r="B120" s="145" t="str">
        <f>IFERROR(VLOOKUP(D120,DB!A:K,11,0),"")</f>
        <v/>
      </c>
      <c r="C120" s="145"/>
      <c r="D120" s="145"/>
      <c r="E120" s="146"/>
      <c r="F120" s="147"/>
      <c r="G120" s="148">
        <f ca="1">IFERROR(NOW()-F120,"")</f>
        <v>45962.730613541666</v>
      </c>
      <c r="H120" s="147"/>
      <c r="I120" s="145" t="str">
        <f>IFERROR(VLOOKUP(D120,DB!A:F,6,0),"")</f>
        <v/>
      </c>
      <c r="J120" s="145" t="str">
        <f>IFERROR(VLOOKUP(D120,DB!A:G,7,0),"")</f>
        <v/>
      </c>
      <c r="K120" s="149"/>
      <c r="L120" s="150" t="str">
        <f>IFERROR(VLOOKUP(D120,DB!A:I,9,0),"")</f>
        <v/>
      </c>
    </row>
  </sheetData>
  <customSheetViews>
    <customSheetView guid="{F6042A99-DD27-4453-835D-0834D95730CC}" filter="1" showAutoFilter="1">
      <pageMargins left="0" right="0" top="0" bottom="0" header="0" footer="0"/>
      <autoFilter ref="B1:M1" xr:uid="{45308EE7-C126-4616-94FC-B9E00ACA4F12}"/>
    </customSheetView>
  </customSheetViews>
  <dataValidations count="2">
    <dataValidation allowBlank="1" showInputMessage="1" showErrorMessage="1" sqref="E1" xr:uid="{5DBA255D-CDD9-49FB-AD3C-AF70AB4EE696}"/>
    <dataValidation type="list" allowBlank="1" showInputMessage="1" showErrorMessage="1" sqref="E2:E12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2"/>
  <sheetViews>
    <sheetView workbookViewId="0">
      <selection activeCell="D5" sqref="D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39025</v>
      </c>
      <c r="N1" s="89" t="s">
        <v>39026</v>
      </c>
      <c r="O1" s="89" t="s">
        <v>39027</v>
      </c>
      <c r="P1" s="89" t="s">
        <v>39028</v>
      </c>
      <c r="Q1" s="89" t="s">
        <v>39029</v>
      </c>
      <c r="R1" s="89" t="s">
        <v>39030</v>
      </c>
      <c r="S1" s="89" t="s">
        <v>39031</v>
      </c>
      <c r="T1" s="89" t="s">
        <v>39032</v>
      </c>
      <c r="U1" s="89" t="s">
        <v>39033</v>
      </c>
      <c r="V1" s="89" t="s">
        <v>39034</v>
      </c>
      <c r="W1" s="89" t="s">
        <v>39035</v>
      </c>
      <c r="X1" s="89" t="s">
        <v>39036</v>
      </c>
      <c r="Y1" s="89" t="s">
        <v>39037</v>
      </c>
      <c r="Z1" s="89" t="s">
        <v>39038</v>
      </c>
      <c r="AA1" s="89" t="s">
        <v>39039</v>
      </c>
      <c r="AB1" s="89" t="s">
        <v>39040</v>
      </c>
      <c r="AC1" s="89" t="s">
        <v>39041</v>
      </c>
      <c r="AD1" s="89" t="s">
        <v>39042</v>
      </c>
      <c r="AE1" s="89" t="s">
        <v>39043</v>
      </c>
      <c r="AF1" s="89" t="s">
        <v>39044</v>
      </c>
      <c r="AG1" s="89" t="s">
        <v>39045</v>
      </c>
      <c r="AH1" s="89" t="s">
        <v>39046</v>
      </c>
      <c r="AI1" s="89" t="s">
        <v>39047</v>
      </c>
      <c r="AJ1" s="89" t="s">
        <v>39048</v>
      </c>
      <c r="AK1" s="89" t="s">
        <v>39049</v>
      </c>
      <c r="AL1" s="89" t="s">
        <v>39050</v>
      </c>
      <c r="AM1" s="89" t="s">
        <v>39051</v>
      </c>
      <c r="AN1" s="89" t="s">
        <v>39052</v>
      </c>
      <c r="AO1" s="89" t="s">
        <v>39053</v>
      </c>
      <c r="AP1" s="89" t="s">
        <v>39054</v>
      </c>
      <c r="AQ1" s="89" t="s">
        <v>39055</v>
      </c>
      <c r="AR1" s="89" t="s">
        <v>39056</v>
      </c>
      <c r="AS1" s="89" t="s">
        <v>39057</v>
      </c>
      <c r="AT1" s="89" t="s">
        <v>39058</v>
      </c>
      <c r="AU1" s="89" t="s">
        <v>39059</v>
      </c>
      <c r="AV1" s="89" t="s">
        <v>39060</v>
      </c>
      <c r="AW1" s="89" t="s">
        <v>39061</v>
      </c>
      <c r="AX1" s="89" t="s">
        <v>39062</v>
      </c>
      <c r="AY1" s="89" t="s">
        <v>39063</v>
      </c>
      <c r="AZ1" s="89" t="s">
        <v>39064</v>
      </c>
      <c r="BA1" s="89" t="s">
        <v>39065</v>
      </c>
      <c r="BB1" s="89" t="s">
        <v>39066</v>
      </c>
      <c r="BC1" s="89" t="s">
        <v>39067</v>
      </c>
      <c r="BD1" s="89" t="s">
        <v>39068</v>
      </c>
      <c r="BE1" s="89" t="s">
        <v>39069</v>
      </c>
      <c r="BF1" s="89" t="s">
        <v>39070</v>
      </c>
      <c r="BG1" s="89" t="s">
        <v>39071</v>
      </c>
      <c r="BH1" s="89" t="s">
        <v>39072</v>
      </c>
      <c r="BI1" s="89" t="s">
        <v>39073</v>
      </c>
      <c r="BJ1" s="89" t="s">
        <v>39074</v>
      </c>
      <c r="BK1" s="89" t="s">
        <v>39075</v>
      </c>
      <c r="BL1" s="89" t="s">
        <v>39076</v>
      </c>
      <c r="BM1" s="89" t="s">
        <v>39077</v>
      </c>
      <c r="BN1" s="89" t="s">
        <v>39078</v>
      </c>
      <c r="BO1" s="89" t="s">
        <v>39079</v>
      </c>
      <c r="BP1" s="89" t="s">
        <v>39080</v>
      </c>
      <c r="BQ1" s="89" t="s">
        <v>39081</v>
      </c>
      <c r="BR1" s="89" t="s">
        <v>39082</v>
      </c>
      <c r="BS1" s="89" t="s">
        <v>39083</v>
      </c>
      <c r="BT1" s="89" t="s">
        <v>39084</v>
      </c>
      <c r="BU1" s="89" t="s">
        <v>39085</v>
      </c>
      <c r="BV1" s="89" t="s">
        <v>39086</v>
      </c>
      <c r="BW1" s="89" t="s">
        <v>39087</v>
      </c>
      <c r="BX1" s="89" t="s">
        <v>39088</v>
      </c>
      <c r="BY1" s="89" t="s">
        <v>39089</v>
      </c>
      <c r="BZ1" s="89" t="s">
        <v>39090</v>
      </c>
      <c r="CA1" s="89" t="s">
        <v>39091</v>
      </c>
      <c r="CB1" s="89" t="s">
        <v>39092</v>
      </c>
      <c r="CC1" s="89" t="s">
        <v>39093</v>
      </c>
      <c r="CD1" s="89" t="s">
        <v>39094</v>
      </c>
      <c r="CE1" s="89" t="s">
        <v>39095</v>
      </c>
      <c r="CF1" s="89" t="s">
        <v>39096</v>
      </c>
      <c r="CG1" s="89" t="s">
        <v>39097</v>
      </c>
      <c r="CH1" s="89" t="s">
        <v>39098</v>
      </c>
      <c r="CI1" s="89" t="s">
        <v>39099</v>
      </c>
      <c r="CJ1" s="89" t="s">
        <v>39100</v>
      </c>
    </row>
    <row r="2" spans="1:88" s="69" customFormat="1" ht="31.5" customHeight="1">
      <c r="A2" s="62" t="s">
        <v>39101</v>
      </c>
      <c r="B2" s="62" t="s">
        <v>27</v>
      </c>
      <c r="C2" s="62">
        <v>1</v>
      </c>
      <c r="D2" s="62" t="s">
        <v>19542</v>
      </c>
      <c r="E2" s="86" t="s">
        <v>39102</v>
      </c>
      <c r="F2" s="75">
        <v>45322.056979166664</v>
      </c>
      <c r="G2" s="76" t="s">
        <v>39103</v>
      </c>
      <c r="H2" s="88">
        <v>45322.050729166665</v>
      </c>
      <c r="I2" s="62" t="s">
        <v>88</v>
      </c>
      <c r="J2" s="62" t="s">
        <v>65</v>
      </c>
      <c r="K2" s="87" t="s">
        <v>39104</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39105</v>
      </c>
      <c r="B3" s="62" t="str">
        <f>IFERROR(VLOOKUP(D3,DB!A:K,11,0),"")</f>
        <v>R2</v>
      </c>
      <c r="C3" s="62">
        <v>1</v>
      </c>
      <c r="D3" s="62" t="s">
        <v>25643</v>
      </c>
      <c r="E3" s="86" t="s">
        <v>39021</v>
      </c>
      <c r="F3" s="75">
        <v>45824.999837962961</v>
      </c>
      <c r="G3" s="76">
        <f ca="1">IFERROR(NOW()-F3,"-")</f>
        <v>137.7307755787042</v>
      </c>
      <c r="H3" s="75">
        <v>45824.993587962963</v>
      </c>
      <c r="I3" s="62" t="str">
        <f>IFERROR(VLOOKUP(D3,DB!A:F,6,0),"")</f>
        <v>Generator-SG</v>
      </c>
      <c r="J3" s="62" t="str">
        <f>IFERROR(VLOOKUP(D3,DB!A:G,7,0),"")</f>
        <v>Good</v>
      </c>
      <c r="K3" s="87" t="s">
        <v>39106</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39107</v>
      </c>
      <c r="B4" s="18" t="str">
        <f>IFERROR(VLOOKUP(D4,DB!A:K,11,0),"")</f>
        <v>R2</v>
      </c>
      <c r="C4" s="18">
        <v>1</v>
      </c>
      <c r="D4" s="18" t="s">
        <v>27532</v>
      </c>
      <c r="E4" s="113" t="s">
        <v>39102</v>
      </c>
      <c r="F4" s="114">
        <v>45958.742083333331</v>
      </c>
      <c r="G4" s="115">
        <f ca="1">IFERROR(NOW()-F4,"-")</f>
        <v>3.9885302083348506</v>
      </c>
      <c r="H4" s="114">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31.5" customHeight="1">
      <c r="A5" s="112"/>
      <c r="B5" s="18" t="str">
        <f>IFERROR(VLOOKUP(D5,DB!A:K,11,0),"")</f>
        <v/>
      </c>
      <c r="C5" s="18"/>
      <c r="D5" s="18"/>
      <c r="E5" s="113"/>
      <c r="F5" s="114"/>
      <c r="G5" s="115">
        <f ca="1">IFERROR(NOW()-F5,"-")</f>
        <v>45962.730613541666</v>
      </c>
      <c r="H5" s="114"/>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12"/>
      <c r="B6" s="18" t="str">
        <f>IFERROR(VLOOKUP(D6,DB!A:K,11,0),"")</f>
        <v/>
      </c>
      <c r="C6" s="18"/>
      <c r="D6" s="18"/>
      <c r="E6" s="113"/>
      <c r="F6" s="114"/>
      <c r="G6" s="115">
        <f ca="1">IFERROR(NOW()-F6,"-")</f>
        <v>45962.730613541666</v>
      </c>
      <c r="H6" s="114"/>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0"/>
    </row>
    <row r="7" spans="1:88" ht="31.5" customHeight="1">
      <c r="A7" s="112"/>
      <c r="B7" s="18" t="str">
        <f>IFERROR(VLOOKUP(D7,DB!A:K,11,0),"")</f>
        <v/>
      </c>
      <c r="C7" s="18"/>
      <c r="D7" s="18"/>
      <c r="E7" s="113"/>
      <c r="F7" s="114"/>
      <c r="G7" s="115">
        <f ca="1">IFERROR(NOW()-F7,"-")</f>
        <v>45962.730613541666</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60"/>
      <c r="B8" s="161" t="str">
        <f>IFERROR(VLOOKUP(D8,DB!A:K,11,0),"")</f>
        <v/>
      </c>
      <c r="C8" s="161"/>
      <c r="D8" s="161"/>
      <c r="E8" s="162"/>
      <c r="F8" s="163"/>
      <c r="G8" s="164">
        <f ca="1">IFERROR(NOW()-F8,"-")</f>
        <v>45962.730613541666</v>
      </c>
      <c r="H8" s="163"/>
      <c r="I8" s="161" t="str">
        <f>IFERROR(VLOOKUP(D8,DB!A:F,6,0),"")</f>
        <v/>
      </c>
      <c r="J8" s="161" t="str">
        <f>IFERROR(VLOOKUP(D8,DB!A:G,7,0),"")</f>
        <v/>
      </c>
      <c r="K8" s="165"/>
      <c r="L8" s="161" t="str">
        <f>IFERROR(VLOOKUP(D8,DB!A:I,9,0),"")</f>
        <v/>
      </c>
      <c r="M8" s="161"/>
      <c r="N8" s="161"/>
      <c r="O8" s="161"/>
      <c r="P8" s="161"/>
      <c r="Q8" s="161"/>
      <c r="R8" s="161"/>
      <c r="S8" s="161"/>
      <c r="T8" s="161"/>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6"/>
    </row>
    <row r="9" spans="1:88" ht="31.5" customHeight="1">
      <c r="A9" s="112"/>
      <c r="B9" s="18" t="str">
        <f>IFERROR(VLOOKUP(D9,DB!A:K,11,0),"")</f>
        <v/>
      </c>
      <c r="C9" s="18"/>
      <c r="D9" s="18"/>
      <c r="E9" s="113"/>
      <c r="F9" s="114"/>
      <c r="G9" s="115">
        <f ca="1">IFERROR(NOW()-F9,"-")</f>
        <v>45962.730613541666</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45962.730613541666</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45962.730613541666</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45962.730613541666</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45962.730613541666</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45962.730613541666</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45962.730613541666</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45962.730613541666</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45962.730613541666</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45962.730613541666</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45962.730613541666</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45962.730613541666</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45962.730613541666</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45962.730613541666</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45962.730613541666</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45962.730613541666</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45962.730613541666</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45962.730613541666</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45962.730613541666</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45962.730613541666</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45962.730613541666</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45962.730613541666</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45962.730613541666</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45962.730613541666</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45962.730613541666</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45962.730613541666</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45962.730613541666</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45962.730613541666</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45962.730613541666</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45962.730613541666</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45962.730613541666</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45962.730613541666</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45962.730613541666</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45962.730613541666</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45962.730613541666</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45962.730613541666</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45962.730613541666</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45962.730613541666</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45962.730613541666</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45962.730613541666</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45962.730613541666</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45962.730613541666</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45962.730613541666</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45962.730613541666</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45962.730613541666</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45962.730613541666</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45962.730613541666</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45962.730613541666</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45962.730613541666</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45962.730613541666</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45962.730613541666</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45962.730613541666</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45962.730613541666</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45962.730613541666</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45962.730613541666</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45962.730613541666</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45962.730613541666</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45962.730613541666</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45962.730613541666</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45962.730613541666</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45962.730613541666</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45962.730613541666</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45962.730613541666</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45962.730613541666</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45962.730613541666</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45962.730613541666</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45962.730613541666</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45962.730613541666</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45962.730613541666</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45962.730613541666</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45962.730613541666</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45962.730613541666</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45962.730613541666</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45962.730613541666</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45962.730613541666</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45962.730613541666</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45962.730613541666</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45962.730613541666</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45962.730613541666</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45962.730613541666</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45962.730613541666</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45962.730613541666</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45962.730613541666</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45962.730613541666</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45962.730613541666</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45962.730613541666</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45962.730613541666</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45962.730613541666</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45962.730613541666</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45962.730613541666</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45962.730613541666</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45962.730613541666</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45962.730613541666</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45962.730613541666</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45962.730613541666</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45962.730613541666</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45962.730613541666</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45962.730613541666</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45962.730613541666</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45962.730613541666</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45962.730613541666</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45962.730613541666</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45962.730613541666</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45962.730613541666</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45962.730613541666</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45962.730613541666</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45962.730613541666</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45962.730613541666</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45962.730613541666</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45962.730613541666</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45962.730613541666</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45962.730613541666</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45962.730613541666</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45962.730613541666</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45962.730613541666</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45962.730613541666</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45962.730613541666</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45962.730613541666</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45962.730613541666</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45962.730613541666</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45962.730613541666</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45962.730613541666</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45962.730613541666</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45962.730613541666</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45962.730613541666</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45962.730613541666</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45962.730613541666</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45962.730613541666</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45962.730613541666</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45962.730613541666</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45962.730613541666</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45962.730613541666</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45962.730613541666</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45962.730613541666</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45962.730613541666</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45962.730613541666</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45962.730613541666</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45962.730613541666</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45962.730613541666</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45962.730613541666</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45962.730613541666</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12"/>
      <c r="B150" s="18" t="str">
        <f>IFERROR(VLOOKUP(D150,DB!A:K,11,0),"")</f>
        <v/>
      </c>
      <c r="C150" s="18"/>
      <c r="D150" s="18"/>
      <c r="E150" s="113"/>
      <c r="F150" s="114"/>
      <c r="G150" s="115">
        <f ca="1">IFERROR(NOW()-F150,"-")</f>
        <v>45962.730613541666</v>
      </c>
      <c r="H150" s="114"/>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0"/>
    </row>
    <row r="151" spans="1:88" ht="31.5" customHeight="1">
      <c r="A151" s="112"/>
      <c r="B151" s="18" t="str">
        <f>IFERROR(VLOOKUP(D151,DB!A:K,11,0),"")</f>
        <v/>
      </c>
      <c r="C151" s="18"/>
      <c r="D151" s="18"/>
      <c r="E151" s="113"/>
      <c r="F151" s="114"/>
      <c r="G151" s="115">
        <f ca="1">IFERROR(NOW()-F151,"-")</f>
        <v>45962.730613541666</v>
      </c>
      <c r="H151" s="114"/>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0"/>
    </row>
    <row r="152" spans="1:88" ht="31.5" customHeight="1">
      <c r="A152" s="160"/>
      <c r="B152" s="161" t="str">
        <f>IFERROR(VLOOKUP(D152,DB!A:K,11,0),"")</f>
        <v/>
      </c>
      <c r="C152" s="161"/>
      <c r="D152" s="161"/>
      <c r="E152" s="162"/>
      <c r="F152" s="163"/>
      <c r="G152" s="164">
        <f ca="1">IFERROR(NOW()-F152,"-")</f>
        <v>45962.730613541666</v>
      </c>
      <c r="H152" s="163"/>
      <c r="I152" s="161" t="str">
        <f>IFERROR(VLOOKUP(D152,DB!A:F,6,0),"")</f>
        <v/>
      </c>
      <c r="J152" s="161" t="str">
        <f>IFERROR(VLOOKUP(D152,DB!A:G,7,0),"")</f>
        <v/>
      </c>
      <c r="K152" s="165"/>
      <c r="L152" s="161" t="str">
        <f>IFERROR(VLOOKUP(D152,DB!A:I,9,0),"")</f>
        <v/>
      </c>
      <c r="M152" s="161"/>
      <c r="N152" s="161"/>
      <c r="O152" s="161"/>
      <c r="P152" s="161"/>
      <c r="Q152" s="161"/>
      <c r="R152" s="161"/>
      <c r="S152" s="161"/>
      <c r="T152" s="161"/>
      <c r="U152" s="161"/>
      <c r="V152" s="161"/>
      <c r="W152" s="161"/>
      <c r="X152" s="161"/>
      <c r="Y152" s="161"/>
      <c r="Z152" s="161"/>
      <c r="AA152" s="161"/>
      <c r="AB152" s="161"/>
      <c r="AC152" s="161"/>
      <c r="AD152" s="161"/>
      <c r="AE152" s="161"/>
      <c r="AF152" s="161"/>
      <c r="AG152" s="161"/>
      <c r="AH152" s="161"/>
      <c r="AI152" s="161"/>
      <c r="AJ152" s="161"/>
      <c r="AK152" s="161"/>
      <c r="AL152" s="161"/>
      <c r="AM152" s="161"/>
      <c r="AN152" s="161"/>
      <c r="AO152" s="161"/>
      <c r="AP152" s="161"/>
      <c r="AQ152" s="161"/>
      <c r="AR152" s="161"/>
      <c r="AS152" s="161"/>
      <c r="AT152" s="161"/>
      <c r="AU152" s="161"/>
      <c r="AV152" s="161"/>
      <c r="AW152" s="161"/>
      <c r="AX152" s="161"/>
      <c r="AY152" s="161"/>
      <c r="AZ152" s="161"/>
      <c r="BA152" s="161"/>
      <c r="BB152" s="161"/>
      <c r="BC152" s="161"/>
      <c r="BD152" s="161"/>
      <c r="BE152" s="161"/>
      <c r="BF152" s="161"/>
      <c r="BG152" s="161"/>
      <c r="BH152" s="161"/>
      <c r="BI152" s="161"/>
      <c r="BJ152" s="161"/>
      <c r="BK152" s="161"/>
      <c r="BL152" s="161"/>
      <c r="BM152" s="161"/>
      <c r="BN152" s="161"/>
      <c r="BO152" s="161"/>
      <c r="BP152" s="161"/>
      <c r="BQ152" s="161"/>
      <c r="BR152" s="161"/>
      <c r="BS152" s="161"/>
      <c r="BT152" s="161"/>
      <c r="BU152" s="161"/>
      <c r="BV152" s="161"/>
      <c r="BW152" s="161"/>
      <c r="BX152" s="161"/>
      <c r="BY152" s="161"/>
      <c r="BZ152" s="161"/>
      <c r="CA152" s="161"/>
      <c r="CB152" s="161"/>
      <c r="CC152" s="161"/>
      <c r="CD152" s="161"/>
      <c r="CE152" s="161"/>
      <c r="CF152" s="161"/>
      <c r="CG152" s="161"/>
      <c r="CH152" s="161"/>
      <c r="CI152" s="161"/>
      <c r="CJ152" s="166"/>
    </row>
  </sheetData>
  <dataValidations count="2">
    <dataValidation allowBlank="1" showInputMessage="1" showErrorMessage="1" sqref="E1" xr:uid="{4D935161-CDD3-4592-B877-3FB59C99E142}"/>
    <dataValidation type="list" allowBlank="1" showInputMessage="1" showErrorMessage="1" sqref="E3:E15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IFERROR(VLOOKUP(D2,DB!A:K,11,0),"")</f>
        <v/>
      </c>
      <c r="C2" s="18"/>
      <c r="D2" s="62"/>
      <c r="E2" s="18"/>
      <c r="F2" s="20"/>
      <c r="G2" s="21">
        <f t="shared" ref="G2:G52" ca="1" si="0">IFERROR(NOW()-F2,"-")</f>
        <v>45962.730613541666</v>
      </c>
      <c r="H2" s="22"/>
      <c r="I2" s="19" t="str">
        <f>IFERROR(VLOOKUP(D2,DB!A:F,6,0),"")</f>
        <v/>
      </c>
      <c r="J2" s="18" t="str">
        <f>IFERROR(VLOOKUP(D2,DB!A:G,7,0),"")</f>
        <v/>
      </c>
      <c r="K2" s="46"/>
      <c r="L2" s="23" t="str">
        <f>IFERROR(VLOOKUP(D2,DB!A:I,9,0),"")</f>
        <v/>
      </c>
    </row>
    <row r="3" spans="1:13" ht="15" customHeight="1">
      <c r="A3" s="19"/>
      <c r="B3" s="62" t="str">
        <f>IFERROR(VLOOKUP(D3,DB!A:K,11,0),"")</f>
        <v/>
      </c>
      <c r="C3" s="18"/>
      <c r="D3" s="62"/>
      <c r="E3" s="18"/>
      <c r="F3" s="20"/>
      <c r="G3" s="21">
        <f t="shared" ca="1" si="0"/>
        <v>45962.730613541666</v>
      </c>
      <c r="H3" s="22"/>
      <c r="I3" s="19" t="str">
        <f>IFERROR(VLOOKUP(D3,DB!A:F,6,0),"")</f>
        <v/>
      </c>
      <c r="J3" s="18" t="str">
        <f>IFERROR(VLOOKUP(D3,DB!A:G,7,0),"")</f>
        <v/>
      </c>
      <c r="K3" s="46"/>
      <c r="L3" s="23" t="str">
        <f>IFERROR(VLOOKUP(D3,DB!A:I,9,0),"")</f>
        <v/>
      </c>
    </row>
    <row r="4" spans="1:13" ht="15" customHeight="1">
      <c r="A4" s="19"/>
      <c r="B4" s="62" t="str">
        <f>IFERROR(VLOOKUP(D4,DB!A:K,11,0),"")</f>
        <v/>
      </c>
      <c r="C4" s="18"/>
      <c r="D4" s="18"/>
      <c r="E4" s="18"/>
      <c r="F4" s="20"/>
      <c r="G4" s="21">
        <f t="shared" ca="1" si="0"/>
        <v>45962.730613541666</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45962.730613541666</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45962.730613541666</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45962.730613541666</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45962.730613541666</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45962.730613541666</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45962.730613541666</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45962.730613541666</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45962.730613541666</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45962.730613541666</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45962.730613541666</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45962.730613541666</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45962.730613541666</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45962.730613541666</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45962.730613541666</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45962.730613541666</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45962.730613541666</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45962.730613541666</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45962.730613541666</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45962.730613541666</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45962.730613541666</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45962.730613541666</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45962.730613541666</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45962.730613541666</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45962.730613541666</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45962.730613541666</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45962.730613541666</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45962.730613541666</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45962.730613541666</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45962.730613541666</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45962.730613541666</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45962.730613541666</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45962.730613541666</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45962.730613541666</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45962.730613541666</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45962.730613541666</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45962.730613541666</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45962.730613541666</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45962.730613541666</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45962.730613541666</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45962.730613541666</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45962.730613541666</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45962.730613541666</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45962.730613541666</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45962.730613541666</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45962.730613541666</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45962.730613541666</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45962.730613541666</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45962.730613541666</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45962.730613541666</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45962.730613541666</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45962.730613541666</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45962.730613541666</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45962.730613541666</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45962.730613541666</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45962.730613541666</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45962.730613541666</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45962.730613541666</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45962.730613541666</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45962.730613541666</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45962.730613541666</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45962.730613541666</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45962.730613541666</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45962.730613541666</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45962.730613541666</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45962.730613541666</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45962.730613541666</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45962.730613541666</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45962.730613541666</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45962.730613541666</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45962.730613541666</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45962.730613541666</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45962.730613541666</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45962.730613541666</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45962.730613541666</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45962.730613541666</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45962.730613541666</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45962.730613541666</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45962.730613541666</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45962.730613541666</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45962.730613541666</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45962.730613541666</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45962.730613541666</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45962.730613541666</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45962.730613541666</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45962.730613541666</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45962.730613541666</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45962.730613541666</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45962.730613541666</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45962.730613541666</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45962.730613541666</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45962.730613541666</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45962.730613541666</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45962.730613541666</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45962.730613541666</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45962.730613541666</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45962.730613541666</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45962.730613541666</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45962.730613541666</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45962.730613541666</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45962.730613541666</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45962.730613541666</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45962.730613541666</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45962.730613541666</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45962.730613541666</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45962.730613541666</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45962.730613541666</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45962.730613541666</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45962.730613541666</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45962.730613541666</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45962.730613541666</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45962.730613541666</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45962.730613541666</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45962.730613541666</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45962.730613541666</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45962.730613541666</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45962.730613541666</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45962.730613541666</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45962.730613541666</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45962.730613541666</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45962.730613541666</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45962.730613541666</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45962.730613541666</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45962.730613541666</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45962.730613541666</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45962.730613541666</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45962.730613541666</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45962.730613541666</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45962.730613541666</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45962.730613541666</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45962.730613541666</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45962.730613541666</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45962.730613541666</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45962.730613541666</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45962.730613541666</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45962.730613541666</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45962.730613541666</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45962.730613541666</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45962.730613541666</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45962.730613541666</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45962.730613541666</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45962.730613541666</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45962.730613541666</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45962.730613541666</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45962.730613541666</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45962.730613541666</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45962.730613541666</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45962.730613541666</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45962.730613541666</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45962.730613541666</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45962.730613541666</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45962.730613541666</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45962.730613541666</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45962.730613541666</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45962.730613541666</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45962.730613541666</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45962.730613541666</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45962.730613541666</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45962.730613541666</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45962.730613541666</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45962.730613541666</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45962.730613541666</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45962.730613541666</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45962.730613541666</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45962.730613541666</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45962.730613541666</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45962.730613541666</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45962.730613541666</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45962.730613541666</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45962.730613541666</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45962.730613541666</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45962.730613541666</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45962.730613541666</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45962.730613541666</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45962.730613541666</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45962.730613541666</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45962.730613541666</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45962.730613541666</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45962.730613541666</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45962.730613541666</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45962.730613541666</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45962.730613541666</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45962.730613541666</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45962.730613541666</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45962.730613541666</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45962.730613541666</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45962.730613541666</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45962.730613541666</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45962.730613541666</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45962.730613541666</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45962.730613541666</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45962.730613541666</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45962.730613541666</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45962.730613541666</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45962.730613541666</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45962.730613541666</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45962.730613541666</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45962.730613541666</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45962.730613541666</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45962.730613541666</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45962.730613541666</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45962.730613541666</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45962.730613541666</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45962.730613541666</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45962.730613541666</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45962.730613541666</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45962.730613541666</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45962.730613541666</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45962.730613541666</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45962.730613541666</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45962.730613541666</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45962.730613541666</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45962.730613541666</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45962.730613541666</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45962.730613541666</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45962.730613541666</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45962.730613541666</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45962.730613541666</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45962.730613541666</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45962.730613541666</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45962.730613541666</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45962.730613541666</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45962.730613541666</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45962.730613541666</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45962.730613541666</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45962.730613541666</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45962.730613541666</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45962.730613541666</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45962.730613541666</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45962.730613541666</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45962.730613541666</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45962.730613541666</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45962.730613541666</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45962.730613541666</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45962.730613541666</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45962.730613541666</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45962.730613541666</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45962.730613541666</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45962.730613541666</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45962.730613541666</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45962.730613541666</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45962.730613541666</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45962.730613541666</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45962.730613541666</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45962.730613541666</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45962.730613541666</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45962.730613541666</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45962.730613541666</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45962.730613541666</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45962.730613541666</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45962.730613541666</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45962.730613541666</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45962.730613541666</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45962.730613541666</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45962.730613541666</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45962.730613541666</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45962.730613541666</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45962.730613541666</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45962.730613541666</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45962.730613541666</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45962.730613541666</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45962.730613541666</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45962.730613541666</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45962.730613541666</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45962.730613541666</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45962.730613541666</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45962.730613541666</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45962.730613541666</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45962.730613541666</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45962.730613541666</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45962.730613541666</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45962.730613541666</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45962.730613541666</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45962.730613541666</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45962.730613541666</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45962.730613541666</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45962.730613541666</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45962.730613541666</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45962.730613541666</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45962.730613541666</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45962.730613541666</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45962.730613541666</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45962.730613541666</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45962.730613541666</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45962.730613541666</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45962.730613541666</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45962.730613541666</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45962.730613541666</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45962.730613541666</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45962.730613541666</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45962.730613541666</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45962.730613541666</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45962.730613541666</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45962.730613541666</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45962.730613541666</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45962.730613541666</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45962.730613541666</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45962.730613541666</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45962.730613541666</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45962.730613541666</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45962.730613541666</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45962.730613541666</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45962.730613541666</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45962.730613541666</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45962.730613541666</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45962.730613541666</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45962.730613541666</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45962.730613541666</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45962.730613541666</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45962.730613541666</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45962.730613541666</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45962.730613541666</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45962.730613541666</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45962.730613541666</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45962.730613541666</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45962.730613541666</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45962.730613541666</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45962.730613541666</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45962.730613541666</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45962.730613541666</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45962.730613541666</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45962.730613541666</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45962.730613541666</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45962.730613541666</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45962.730613541666</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45962.730613541666</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45962.730613541666</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45962.730613541666</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45962.730613541666</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45962.730613541666</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45962.730613541666</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45962.730613541666</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45962.730613541666</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45962.730613541666</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45962.730613541666</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45962.730613541666</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45962.730613541666</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45962.730613541666</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45962.730613541666</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45962.730613541666</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45962.730613541666</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45962.730613541666</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45962.730613541666</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45962.730613541666</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45962.730613541666</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45962.730613541666</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45962.730613541666</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45962.730613541666</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45962.730613541666</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45962.730613541666</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45962.730613541666</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45962.730613541666</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45962.730613541666</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45962.730613541666</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45962.730613541666</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45962.730613541666</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45962.730613541666</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45962.730613541666</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45962.730613541666</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45962.730613541666</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45962.730613541666</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45962.730613541666</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45962.730613541666</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45962.730613541666</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45962.730613541666</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45962.730613541666</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45962.730613541666</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45962.730613541666</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45962.730613541666</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45962.730613541666</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45962.730613541666</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45962.730613541666</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45962.730613541666</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45962.730613541666</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45962.730613541666</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45962.730613541666</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45962.730613541666</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45962.730613541666</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45962.730613541666</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45962.730613541666</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45962.730613541666</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45962.730613541666</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45962.730613541666</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45962.730613541666</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45962.730613541666</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45962.730613541666</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45962.730613541666</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45962.730613541666</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45962.730613541666</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45962.730613541666</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45962.730613541666</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45962.730613541666</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45962.730613541666</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45962.730613541666</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45962.730613541666</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45962.730613541666</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45962.730613541666</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45962.730613541666</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45962.730613541666</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45962.730613541666</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45962.730613541666</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45962.730613541666</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45962.730613541666</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45962.730613541666</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45962.730613541666</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45962.730613541666</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45962.730613541666</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45962.730613541666</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45962.730613541666</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45962.730613541666</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45962.730613541666</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45962.730613541666</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45962.730613541666</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45962.730613541666</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45962.730613541666</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45962.730613541666</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45962.730613541666</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45962.730613541666</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45962.730613541666</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45962.730613541666</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45962.730613541666</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45962.730613541666</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45962.730613541666</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45962.730613541666</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45962.730613541666</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45962.730613541666</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45962.730613541666</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45962.730613541666</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45962.730613541666</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45962.730613541666</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45962.730613541666</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45962.730613541666</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45962.730613541666</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45962.730613541666</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45962.730613541666</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45962.730613541666</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45962.730613541666</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45962.730613541666</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45962.730613541666</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45962.730613541666</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45962.730613541666</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45962.730613541666</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45962.730613541666</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45962.730613541666</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45962.730613541666</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45962.730613541666</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45962.730613541666</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45962.730613541666</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45962.730613541666</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45962.730613541666</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45962.730613541666</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45962.730613541666</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45962.730613541666</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45962.730613541666</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45962.730613541666</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45962.730613541666</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45962.730613541666</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45962.730613541666</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45962.730613541666</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45962.730613541666</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45962.730613541666</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45962.730613541666</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45962.730613541666</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45962.730613541666</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45962.730613541666</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45962.730613541666</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45962.730613541666</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45962.730613541666</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45962.730613541666</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45962.730613541666</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45962.730613541666</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45962.730613541666</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45962.730613541666</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45962.730613541666</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45962.730613541666</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45962.730613541666</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45962.730613541666</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45962.730613541666</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45962.730613541666</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45962.730613541666</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45962.730613541666</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45962.730613541666</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45962.730613541666</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45962.730613541666</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45962.730613541666</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45962.730613541666</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45962.730613541666</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45962.730613541666</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45962.730613541666</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45962.730613541666</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45962.730613541666</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45962.730613541666</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45962.730613541666</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45962.730613541666</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45962.730613541666</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45962.730613541666</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45962.730613541666</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45962.730613541666</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45962.730613541666</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45962.730613541666</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45962.730613541666</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45962.730613541666</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45962.730613541666</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45962.730613541666</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45962.730613541666</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45962.730613541666</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45962.730613541666</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45962.730613541666</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45962.730613541666</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45962.730613541666</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45962.730613541666</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45962.730613541666</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45962.730613541666</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45962.730613541666</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45962.730613541666</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45962.730613541666</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45962.730613541666</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45962.730613541666</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45962.730613541666</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45962.730613541666</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45962.730613541666</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45962.730613541666</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45962.730613541666</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45962.730613541666</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45962.730613541666</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45962.730613541666</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45962.730613541666</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45962.730613541666</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45962.730613541666</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45962.730613541666</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45962.730613541666</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45962.730613541666</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45962.730613541666</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45962.730613541666</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45962.730613541666</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45962.730613541666</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45962.730613541666</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45962.730613541666</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45962.730613541666</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45962.730613541666</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45962.730613541666</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45962.730613541666</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45962.730613541666</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45962.730613541666</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45962.730613541666</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45962.730613541666</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45962.730613541666</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45962.730613541666</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45962.730613541666</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45962.730613541666</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45962.730613541666</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45962.730613541666</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45962.730613541666</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45962.730613541666</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45962.730613541666</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45962.730613541666</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45962.730613541666</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45962.730613541666</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45962.730613541666</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45962.730613541666</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45962.730613541666</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45962.730613541666</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45962.730613541666</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45962.730613541666</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45962.730613541666</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45962.730613541666</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45962.730613541666</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45962.730613541666</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45962.730613541666</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45962.730613541666</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45962.730613541666</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45962.730613541666</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45962.730613541666</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45962.730613541666</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45962.730613541666</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45962.730613541666</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45962.730613541666</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45962.730613541666</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45962.730613541666</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45962.730613541666</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45962.730613541666</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45962.730613541666</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45962.730613541666</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45962.730613541666</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45962.730613541666</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45962.730613541666</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45962.730613541666</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45962.730613541666</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45962.730613541666</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45962.730613541666</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45962.730613541666</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45962.730613541666</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45962.730613541666</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45962.730613541666</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45962.730613541666</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45962.730613541666</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45962.730613541666</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45962.730613541666</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45962.730613541666</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45962.730613541666</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45962.730613541666</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45962.730613541666</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45962.730613541666</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45962.730613541666</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45962.730613541666</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45962.730613541666</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45962.730613541666</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45962.730613541666</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45962.730613541666</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45962.730613541666</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45962.730613541666</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45962.730613541666</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45962.730613541666</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45962.730613541666</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45962.730613541666</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45962.730613541666</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45962.730613541666</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45962.730613541666</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45962.730613541666</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45962.730613541666</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45962.730613541666</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45962.730613541666</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45962.730613541666</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45962.730613541666</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45962.730613541666</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45962.730613541666</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45962.730613541666</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45962.730613541666</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45962.730613541666</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45962.730613541666</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45962.730613541666</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45962.730613541666</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45962.730613541666</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45962.730613541666</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45962.730613541666</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45962.730613541666</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45962.730613541666</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45962.730613541666</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45962.730613541666</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45962.730613541666</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45962.730613541666</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45962.730613541666</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45962.730613541666</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45962.730613541666</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45962.730613541666</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45962.730613541666</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45962.730613541666</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45962.730613541666</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45962.730613541666</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45962.730613541666</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45962.730613541666</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45962.730613541666</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45962.730613541666</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45962.730613541666</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45962.730613541666</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45962.730613541666</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45962.730613541666</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45962.730613541666</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45962.730613541666</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45962.730613541666</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45962.730613541666</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45962.730613541666</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45962.730613541666</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45962.730613541666</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45962.730613541666</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45962.730613541666</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45962.730613541666</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45962.730613541666</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45962.730613541666</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45962.730613541666</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45962.730613541666</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45962.730613541666</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45962.730613541666</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45962.730613541666</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45962.730613541666</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45962.730613541666</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45962.730613541666</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45962.730613541666</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45962.730613541666</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45962.730613541666</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45962.730613541666</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45962.730613541666</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45962.730613541666</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45962.730613541666</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45962.730613541666</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45962.730613541666</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45962.730613541666</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45962.730613541666</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45962.730613541666</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45962.730613541666</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45962.730613541666</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45962.730613541666</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45962.730613541666</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45962.730613541666</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45962.730613541666</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45962.730613541666</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45962.730613541666</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45962.730613541666</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45962.730613541666</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45962.730613541666</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45962.730613541666</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45962.730613541666</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45962.730613541666</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45962.730613541666</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45962.730613541666</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45962.730613541666</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45962.730613541666</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45962.730613541666</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45962.730613541666</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45962.730613541666</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45962.730613541666</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45962.730613541666</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45962.730613541666</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45962.730613541666</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45962.730613541666</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45962.730613541666</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45962.730613541666</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45962.730613541666</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45962.730613541666</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45962.730613541666</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45962.730613541666</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45962.730613541666</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45962.730613541666</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45962.730613541666</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45962.730613541666</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45962.730613541666</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45962.730613541666</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45962.730613541666</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45962.730613541666</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45962.730613541666</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45962.730613541666</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45962.730613541666</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45962.730613541666</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45962.730613541666</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45962.730613541666</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45962.730613541666</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45962.730613541666</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45962.730613541666</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45962.730613541666</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45962.730613541666</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45962.730613541666</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45962.730613541666</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45962.730613541666</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45962.730613541666</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45962.730613541666</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45962.730613541666</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45962.730613541666</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45962.730613541666</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45962.730613541666</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45962.730613541666</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45962.730613541666</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45962.730613541666</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45962.730613541666</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45962.730613541666</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45962.730613541666</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45962.730613541666</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45962.730613541666</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45962.730613541666</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45962.730613541666</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45962.730613541666</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45962.730613541666</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45962.730613541666</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45962.730613541666</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45962.730613541666</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45962.730613541666</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45962.730613541666</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45962.730613541666</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45962.730613541666</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45962.730613541666</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45962.730613541666</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45962.730613541666</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45962.730613541666</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45962.730613541666</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45962.730613541666</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45962.730613541666</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45962.730613541666</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45962.730613541666</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45962.730613541666</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45962.730613541666</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45962.730613541666</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45962.730613541666</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45962.730613541666</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45962.730613541666</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45962.730613541666</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45962.730613541666</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45962.730613541666</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45962.730613541666</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45962.730613541666</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45962.730613541666</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45962.730613541666</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45962.730613541666</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45962.730613541666</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45962.730613541666</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45962.730613541666</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45962.730613541666</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45962.730613541666</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45962.730613541666</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45962.730613541666</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45962.730613541666</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45962.730613541666</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45962.730613541666</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45962.730613541666</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45962.730613541666</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45962.730613541666</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45962.730613541666</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45962.730613541666</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45962.730613541666</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45962.730613541666</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45962.730613541666</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45962.730613541666</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45962.730613541666</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45962.730613541666</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45962.730613541666</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45962.730613541666</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45962.730613541666</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45962.730613541666</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45962.730613541666</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45962.730613541666</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45962.730613541666</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45962.730613541666</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45962.730613541666</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45962.730613541666</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45962.730613541666</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45962.730613541666</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45962.730613541666</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45962.730613541666</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45962.730613541666</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45962.730613541666</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45962.730613541666</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45962.730613541666</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45962.730613541666</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45962.730613541666</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45962.730613541666</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45962.730613541666</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45962.730613541666</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45962.730613541666</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45962.730613541666</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45962.730613541666</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45962.730613541666</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45962.730613541666</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45962.730613541666</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45962.730613541666</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45962.730613541666</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45962.730613541666</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45962.730613541666</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45962.730613541666</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45962.730613541666</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45962.730613541666</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45962.730613541666</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45962.730613541666</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45962.730613541666</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45962.730613541666</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45962.730613541666</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45962.730613541666</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45962.730613541666</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45962.730613541666</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45962.730613541666</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45962.730613541666</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45962.730613541666</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45962.730613541666</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45962.730613541666</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45962.730613541666</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45962.730613541666</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45962.730613541666</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45962.730613541666</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45962.730613541666</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45962.730613541666</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45962.730613541666</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45962.730613541666</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45962.730613541666</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45962.730613541666</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45962.730613541666</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45962.730613541666</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45962.730613541666</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45962.730613541666</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45962.730613541666</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45962.730613541666</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45962.730613541666</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45962.730613541666</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45962.730613541666</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45962.730613541666</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45962.730613541666</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45962.730613541666</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45962.730613541666</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45962.730613541666</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45962.730613541666</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45962.730613541666</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45962.730613541666</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45962.730613541666</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45962.730613541666</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45962.730613541666</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45962.730613541666</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45962.730613541666</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45962.730613541666</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45962.730613541666</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45962.730613541666</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45962.730613541666</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45962.730613541666</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45962.730613541666</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45962.730613541666</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45962.730613541666</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45962.730613541666</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45962.730613541666</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45962.730613541666</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45962.730613541666</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45962.730613541666</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45962.730613541666</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45962.730613541666</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45962.730613541666</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45962.730613541666</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45962.730613541666</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45962.730613541666</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45962.730613541666</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45962.730613541666</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45962.730613541666</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45962.730613541666</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45962.730613541666</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45962.730613541666</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45962.730613541666</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45962.730613541666</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45962.730613541666</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45962.730613541666</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45962.730613541666</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45962.730613541666</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45962.730613541666</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45962.730613541666</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45962.730613541666</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45962.730613541666</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45962.730613541666</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45962.730613541666</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45962.730613541666</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45962.730613541666</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45962.730613541666</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45962.730613541666</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45962.730613541666</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45962.730613541666</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45962.730613541666</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45962.730613541666</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45962.730613541666</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45962.730613541666</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45962.730613541666</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45962.730613541666</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45962.730613541666</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45962.730613541666</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45962.730613541666</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45962.730613541666</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45962.730613541666</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45962.730613541666</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45962.730613541666</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45962.730613541666</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45962.730613541666</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45962.730613541666</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45962.730613541666</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45962.730613541666</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45962.730613541666</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45962.730613541666</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45962.730613541666</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45962.730613541666</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45962.730613541666</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45962.730613541666</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45962.730613541666</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45962.730613541666</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45962.730613541666</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45962.730613541666</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45962.730613541666</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45962.730613541666</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45962.730613541666</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45962.730613541666</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45962.730613541666</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45962.730613541666</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45962.730613541666</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45962.730613541666</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45962.730613541666</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45962.730613541666</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45962.730613541666</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45962.730613541666</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45962.730613541666</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45962.730613541666</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45962.730613541666</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45962.730613541666</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45962.730613541666</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45962.730613541666</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45962.730613541666</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45962.730613541666</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45962.730613541666</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45962.730613541666</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45962.730613541666</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45962.730613541666</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45962.730613541666</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45962.730613541666</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45962.730613541666</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45962.730613541666</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45962.730613541666</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45962.730613541666</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45962.730613541666</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45962.730613541666</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45962.730613541666</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45962.730613541666</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45962.730613541666</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45962.730613541666</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45962.730613541666</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45962.730613541666</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45962.730613541666</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45962.730613541666</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45962.730613541666</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45962.730613541666</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45962.730613541666</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45962.730613541666</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45962.730613541666</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45962.730613541666</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45962.730613541666</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45962.730613541666</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45962.730613541666</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45962.730613541666</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45962.730613541666</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45962.730613541666</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45962.730613541666</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45962.730613541666</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45962.730613541666</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45962.730613541666</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45962.730613541666</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45962.730613541666</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45962.730613541666</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45962.730613541666</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45962.730613541666</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45962.730613541666</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45962.730613541666</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45962.730613541666</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45962.730613541666</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45962.730613541666</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45962.730613541666</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45962.730613541666</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45962.730613541666</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45962.730613541666</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45962.730613541666</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45962.730613541666</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45962.730613541666</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45962.730613541666</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45962.730613541666</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45962.730613541666</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45962.730613541666</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45962.730613541666</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45962.730613541666</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45962.730613541666</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45962.730613541666</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45962.730613541666</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45962.730613541666</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45962.730613541666</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45962.730613541666</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45962.730613541666</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45962.730613541666</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45962.730613541666</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45962.730613541666</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45962.730613541666</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45962.730613541666</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45962.730613541666</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45962.730613541666</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45962.730613541666</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45962.730613541666</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45962.730613541666</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45962.730613541666</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45962.730613541666</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45962.730613541666</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45962.730613541666</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45962.730613541666</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45962.730613541666</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45962.730613541666</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45962.730613541666</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45962.730613541666</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45962.730613541666</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45962.730613541666</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45962.730613541666</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45962.730613541666</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45962.730613541666</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45962.730613541666</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45962.730613541666</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45962.730613541666</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45962.730613541666</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45962.730613541666</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45962.730613541666</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45962.730613541666</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45962.730613541666</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45962.730613541666</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45962.730613541666</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45962.730613541666</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45962.730613541666</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45962.730613541666</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45962.730613541666</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4"/>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39109</v>
      </c>
      <c r="B2" s="93" t="str">
        <f>IFERROR(VLOOKUP(D2,DB!A:K,11,0),"")</f>
        <v>R4</v>
      </c>
      <c r="C2" s="96">
        <v>1</v>
      </c>
      <c r="D2" s="93" t="s">
        <v>35092</v>
      </c>
      <c r="E2" s="97" t="s">
        <v>39021</v>
      </c>
      <c r="F2" s="98">
        <v>45703.480717592596</v>
      </c>
      <c r="G2" s="99">
        <f ca="1">IFERROR(NOW()-F2,"")</f>
        <v>259.24989594906947</v>
      </c>
      <c r="H2" s="98">
        <v>45703.474768518521</v>
      </c>
      <c r="I2" s="98" t="str">
        <f>IFERROR(VLOOKUP(D2,DB!A:F,6,0),"")</f>
        <v>SCECO</v>
      </c>
      <c r="J2" s="98" t="str">
        <f>IFERROR(VLOOKUP(D2,DB!A:G,7,0),"")</f>
        <v>Dead</v>
      </c>
      <c r="K2" s="100" t="s">
        <v>39110</v>
      </c>
      <c r="L2" s="93" t="str">
        <f>IFERROR(VLOOKUP(D2,DB!A:I,9,0),"")</f>
        <v>Latis</v>
      </c>
    </row>
    <row r="3" spans="1:16" ht="26.25" customHeight="1">
      <c r="A3" s="168" t="s">
        <v>39111</v>
      </c>
      <c r="B3" s="118" t="str">
        <f>IFERROR(VLOOKUP(D3,DB!A:K,11,0),"")</f>
        <v>R4</v>
      </c>
      <c r="C3" s="119">
        <v>1</v>
      </c>
      <c r="D3" s="93" t="s">
        <v>28974</v>
      </c>
      <c r="E3" s="97" t="s">
        <v>39021</v>
      </c>
      <c r="F3" s="122">
        <v>45960.96875</v>
      </c>
      <c r="G3" s="123">
        <f ca="1">IFERROR(NOW()-F3,"")</f>
        <v>1.7618635416656616</v>
      </c>
      <c r="H3" s="122">
        <v>45960.963101851848</v>
      </c>
      <c r="I3" s="118" t="str">
        <f>IFERROR(VLOOKUP(D3,DB!A:F,6,0),"")</f>
        <v>SCECO</v>
      </c>
      <c r="J3" s="118" t="str">
        <f>IFERROR(VLOOKUP(D3,DB!A:G,7,0),"")</f>
        <v>Weak</v>
      </c>
      <c r="K3" s="124" t="s">
        <v>39112</v>
      </c>
      <c r="L3" s="120" t="str">
        <f>IFERROR(VLOOKUP(D3,DB!A:I,9,0),"")</f>
        <v>Latis</v>
      </c>
    </row>
    <row r="4" spans="1:16" ht="15" customHeight="1">
      <c r="A4" s="118"/>
      <c r="B4" s="118" t="str">
        <f>IFERROR(VLOOKUP(D4,DB!A:K,11,0),"")</f>
        <v/>
      </c>
      <c r="C4" s="119"/>
      <c r="D4" s="120"/>
      <c r="E4" s="97"/>
      <c r="F4" s="122"/>
      <c r="G4" s="123">
        <f ca="1">IFERROR(NOW()-F4,"")</f>
        <v>45962.730613541666</v>
      </c>
      <c r="H4" s="122"/>
      <c r="I4" s="118" t="str">
        <f>IFERROR(VLOOKUP(D4,DB!A:F,6,0),"")</f>
        <v/>
      </c>
      <c r="J4" s="118" t="str">
        <f>IFERROR(VLOOKUP(D4,DB!A:G,7,0),"")</f>
        <v/>
      </c>
      <c r="K4" s="124"/>
      <c r="L4" s="120" t="str">
        <f>IFERROR(VLOOKUP(D4,DB!A:I,9,0),"")</f>
        <v/>
      </c>
    </row>
    <row r="5" spans="1:16" ht="15" customHeight="1">
      <c r="A5" s="118"/>
      <c r="B5" s="118" t="str">
        <f>IFERROR(VLOOKUP(D5,DB!A:K,11,0),"")</f>
        <v/>
      </c>
      <c r="C5" s="119"/>
      <c r="D5" s="120"/>
      <c r="E5" s="121"/>
      <c r="F5" s="122"/>
      <c r="G5" s="123">
        <f ca="1">IFERROR(NOW()-F5,"")</f>
        <v>45962.730613541666</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45962.730613541666</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45962.730613541666</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45962.730613541666</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45962.730613541666</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45962.730613541666</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45962.730613541666</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45962.730613541666</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45962.730613541666</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45962.730613541666</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45962.730613541666</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45962.730613541666</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45962.730613541666</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45962.730613541666</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45962.730613541666</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45962.730613541666</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45962.730613541666</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45962.730613541666</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45962.730613541666</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45962.730613541666</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45962.730613541666</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45962.730613541666</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45962.730613541666</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45962.730613541666</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45962.730613541666</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45962.730613541666</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45962.730613541666</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45962.730613541666</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45962.730613541666</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45962.730613541666</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45962.730613541666</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45962.730613541666</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45962.730613541666</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45962.730613541666</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45962.730613541666</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45962.730613541666</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45962.730613541666</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45962.730613541666</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45962.730613541666</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45962.730613541666</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45962.730613541666</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45962.730613541666</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45962.730613541666</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45962.730613541666</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45962.730613541666</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45962.730613541666</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45962.730613541666</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45962.730613541666</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45962.730613541666</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45962.730613541666</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45962.730613541666</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45962.730613541666</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45962.730613541666</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45962.730613541666</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45962.730613541666</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45962.730613541666</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45962.730613541666</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45962.730613541666</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45962.730613541666</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45962.730613541666</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45962.730613541666</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45962.730613541666</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45962.730613541666</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45962.730613541666</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45962.730613541666</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45962.730613541666</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45962.730613541666</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45962.730613541666</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45962.730613541666</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45962.730613541666</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45962.730613541666</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45962.730613541666</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45962.730613541666</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45962.730613541666</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45962.730613541666</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45962.730613541666</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45962.730613541666</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45962.730613541666</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45962.730613541666</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45962.730613541666</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45962.730613541666</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45962.730613541666</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45962.730613541666</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45962.730613541666</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45962.730613541666</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45962.730613541666</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45962.730613541666</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45962.730613541666</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45962.730613541666</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45962.730613541666</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45962.730613541666</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45962.730613541666</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45962.730613541666</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45962.730613541666</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45962.730613541666</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45962.730613541666</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45962.730613541666</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45962.730613541666</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45962.730613541666</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45962.730613541666</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45962.730613541666</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45962.730613541666</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45962.730613541666</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45962.730613541666</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45962.730613541666</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45962.730613541666</v>
      </c>
      <c r="H110" s="122"/>
      <c r="I110" s="118" t="str">
        <f>IFERROR(VLOOKUP(D110,DB!A:F,6,0),"")</f>
        <v/>
      </c>
      <c r="J110" s="118" t="str">
        <f>IFERROR(VLOOKUP(D110,DB!A:G,7,0),"")</f>
        <v/>
      </c>
      <c r="K110" s="124"/>
      <c r="L110" s="120" t="str">
        <f>IFERROR(VLOOKUP(D110,DB!A:I,9,0),"")</f>
        <v/>
      </c>
    </row>
    <row r="111" spans="1:12" ht="15" customHeight="1">
      <c r="A111" s="118"/>
      <c r="B111" s="118" t="str">
        <f>IFERROR(VLOOKUP(D111,DB!A:K,11,0),"")</f>
        <v/>
      </c>
      <c r="C111" s="119"/>
      <c r="D111" s="120"/>
      <c r="E111" s="121"/>
      <c r="F111" s="122"/>
      <c r="G111" s="123">
        <f ca="1">IFERROR(NOW()-F111,"")</f>
        <v>45962.730613541666</v>
      </c>
      <c r="H111" s="122"/>
      <c r="I111" s="118" t="str">
        <f>IFERROR(VLOOKUP(D111,DB!A:F,6,0),"")</f>
        <v/>
      </c>
      <c r="J111" s="118" t="str">
        <f>IFERROR(VLOOKUP(D111,DB!A:G,7,0),"")</f>
        <v/>
      </c>
      <c r="K111" s="124"/>
      <c r="L111" s="120" t="str">
        <f>IFERROR(VLOOKUP(D111,DB!A:I,9,0),"")</f>
        <v/>
      </c>
    </row>
    <row r="112" spans="1:12" ht="15" customHeight="1">
      <c r="A112" s="118"/>
      <c r="B112" s="118" t="str">
        <f>IFERROR(VLOOKUP(D112,DB!A:K,11,0),"")</f>
        <v/>
      </c>
      <c r="C112" s="119"/>
      <c r="D112" s="120"/>
      <c r="E112" s="121"/>
      <c r="F112" s="122"/>
      <c r="G112" s="123">
        <f ca="1">IFERROR(NOW()-F112,"")</f>
        <v>45962.730613541666</v>
      </c>
      <c r="H112" s="122"/>
      <c r="I112" s="118" t="str">
        <f>IFERROR(VLOOKUP(D112,DB!A:F,6,0),"")</f>
        <v/>
      </c>
      <c r="J112" s="118" t="str">
        <f>IFERROR(VLOOKUP(D112,DB!A:G,7,0),"")</f>
        <v/>
      </c>
      <c r="K112" s="124"/>
      <c r="L112" s="120" t="str">
        <f>IFERROR(VLOOKUP(D112,DB!A:I,9,0),"")</f>
        <v/>
      </c>
    </row>
    <row r="113" spans="1:12" ht="15" customHeight="1">
      <c r="A113" s="118"/>
      <c r="B113" s="118" t="str">
        <f>IFERROR(VLOOKUP(D113,DB!A:K,11,0),"")</f>
        <v/>
      </c>
      <c r="C113" s="119"/>
      <c r="D113" s="120"/>
      <c r="E113" s="121"/>
      <c r="F113" s="122"/>
      <c r="G113" s="123">
        <f ca="1">IFERROR(NOW()-F113,"")</f>
        <v>45962.730613541666</v>
      </c>
      <c r="H113" s="122"/>
      <c r="I113" s="118" t="str">
        <f>IFERROR(VLOOKUP(D113,DB!A:F,6,0),"")</f>
        <v/>
      </c>
      <c r="J113" s="118" t="str">
        <f>IFERROR(VLOOKUP(D113,DB!A:G,7,0),"")</f>
        <v/>
      </c>
      <c r="K113" s="124"/>
      <c r="L113" s="120" t="str">
        <f>IFERROR(VLOOKUP(D113,DB!A:I,9,0),"")</f>
        <v/>
      </c>
    </row>
    <row r="114" spans="1:12" ht="15" customHeight="1">
      <c r="A114" s="125"/>
      <c r="B114" s="125" t="str">
        <f>IFERROR(VLOOKUP(D114,DB!A:K,11,0),"")</f>
        <v/>
      </c>
      <c r="C114" s="126"/>
      <c r="D114" s="127"/>
      <c r="E114" s="128"/>
      <c r="F114" s="129"/>
      <c r="G114" s="130">
        <f ca="1">IFERROR(NOW()-F114,"")</f>
        <v>45962.730613541666</v>
      </c>
      <c r="H114" s="129"/>
      <c r="I114" s="125" t="str">
        <f>IFERROR(VLOOKUP(D114,DB!A:F,6,0),"")</f>
        <v/>
      </c>
      <c r="J114" s="125" t="str">
        <f>IFERROR(VLOOKUP(D114,DB!A:G,7,0),"")</f>
        <v/>
      </c>
      <c r="K114" s="131"/>
      <c r="L114" s="127" t="str">
        <f>IFERROR(VLOOKUP(D114,DB!A:I,9,0),"")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8"/>
  <sheetViews>
    <sheetView tabSelected="1"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39113</v>
      </c>
      <c r="B2" s="37" t="str">
        <f>IFERROR(VLOOKUP(D2,DB!A:K,11,0),"")</f>
        <v>R5</v>
      </c>
      <c r="C2" s="37">
        <v>3</v>
      </c>
      <c r="D2" s="117" t="s">
        <v>36011</v>
      </c>
      <c r="E2" s="37" t="s">
        <v>39021</v>
      </c>
      <c r="F2" s="38">
        <v>45891.832060185188</v>
      </c>
      <c r="G2" s="143">
        <f ca="1">IFERROR(NOW()-F2,"")</f>
        <v>70.89855335647735</v>
      </c>
      <c r="H2" s="38">
        <v>45891.790393518517</v>
      </c>
      <c r="I2" s="37" t="str">
        <f>IFERROR(VLOOKUP(D2,DB!A:F,6,0),"")</f>
        <v>Generator-SG</v>
      </c>
      <c r="J2" s="37" t="str">
        <f>IFERROR(VLOOKUP(D2,DB!A:G,7,0),"")</f>
        <v>Vandalized</v>
      </c>
      <c r="K2" s="37" t="s">
        <v>39114</v>
      </c>
      <c r="L2" s="37" t="str">
        <f>IFERROR(VLOOKUP(D2,DB!A:I,9,0),"")</f>
        <v>Latis</v>
      </c>
      <c r="M2" s="116"/>
    </row>
    <row r="3" spans="1:13" ht="30.75">
      <c r="A3" s="37" t="s">
        <v>39115</v>
      </c>
      <c r="B3" s="37" t="str">
        <f>IFERROR(VLOOKUP(D3,DB!A:K,11,0),"")</f>
        <v>R5</v>
      </c>
      <c r="C3" s="37">
        <v>1</v>
      </c>
      <c r="D3" s="37" t="s">
        <v>33268</v>
      </c>
      <c r="E3" s="37" t="s">
        <v>39102</v>
      </c>
      <c r="F3" s="38">
        <v>45926.188877314817</v>
      </c>
      <c r="G3" s="143">
        <f t="shared" ref="G3" ca="1" si="0">IFERROR(NOW()-F3,"")</f>
        <v>36.541736226849025</v>
      </c>
      <c r="H3" s="38">
        <v>45926.158159722225</v>
      </c>
      <c r="I3" s="37" t="str">
        <f>IFERROR(VLOOKUP(D3,DB!A:F,6,0),"")</f>
        <v>SCECO</v>
      </c>
      <c r="J3" s="37" t="str">
        <f>IFERROR(VLOOKUP(D3,DB!A:G,7,0),"")</f>
        <v>Good</v>
      </c>
      <c r="K3" s="37" t="s">
        <v>39116</v>
      </c>
      <c r="L3" s="37" t="str">
        <f>IFERROR(VLOOKUP(D3,DB!A:I,9,0),"")</f>
        <v>Latis</v>
      </c>
      <c r="M3" s="116"/>
    </row>
    <row r="4" spans="1:13" ht="48" customHeight="1">
      <c r="A4" s="151" t="s">
        <v>39117</v>
      </c>
      <c r="B4" s="151" t="str">
        <f>IFERROR(VLOOKUP(D4,DB!A:K,11,0),"")</f>
        <v>R5</v>
      </c>
      <c r="C4" s="151">
        <v>1</v>
      </c>
      <c r="D4" s="151" t="s">
        <v>34758</v>
      </c>
      <c r="E4" s="151" t="s">
        <v>39102</v>
      </c>
      <c r="F4" s="152">
        <v>45948.661111111112</v>
      </c>
      <c r="G4" s="153">
        <f ca="1">IFERROR(NOW()-F4,"")</f>
        <v>14.069502430553257</v>
      </c>
      <c r="H4" s="152">
        <v>45948.661111111112</v>
      </c>
      <c r="I4" s="151" t="str">
        <f>IFERROR(VLOOKUP(D4,DB!A:F,6,0),"")</f>
        <v>SCECO</v>
      </c>
      <c r="J4" s="151" t="str">
        <f>IFERROR(VLOOKUP(D4,DB!A:G,7,0),"")</f>
        <v>Dead</v>
      </c>
      <c r="K4" s="151" t="s">
        <v>39118</v>
      </c>
      <c r="L4" s="151" t="str">
        <f>IFERROR(VLOOKUP(D4,DB!A:I,9,0),"")</f>
        <v>Latis</v>
      </c>
    </row>
    <row r="5" spans="1:13" ht="15">
      <c r="A5" s="151"/>
      <c r="B5" s="151" t="str">
        <f>IFERROR(VLOOKUP(D5,DB!A:K,11,0),"")</f>
        <v/>
      </c>
      <c r="C5" s="151"/>
      <c r="D5" s="151"/>
      <c r="E5" s="151"/>
      <c r="F5" s="152"/>
      <c r="G5" s="153">
        <f ca="1">IFERROR(NOW()-F5,"")</f>
        <v>45962.730613541666</v>
      </c>
      <c r="H5" s="152"/>
      <c r="I5" s="151" t="str">
        <f>IFERROR(VLOOKUP(D5,DB!A:F,6,0),"")</f>
        <v/>
      </c>
      <c r="J5" s="151" t="str">
        <f>IFERROR(VLOOKUP(D5,DB!A:G,7,0),"")</f>
        <v/>
      </c>
      <c r="K5" s="151"/>
      <c r="L5" s="151" t="str">
        <f>IFERROR(VLOOKUP(D5,DB!A:I,9,0),"")</f>
        <v/>
      </c>
    </row>
    <row r="6" spans="1:13" ht="15">
      <c r="A6" s="151"/>
      <c r="B6" s="151" t="str">
        <f>IFERROR(VLOOKUP(D6,DB!A:K,11,0),"")</f>
        <v>R5</v>
      </c>
      <c r="C6" s="151"/>
      <c r="D6" s="151" t="s">
        <v>38240</v>
      </c>
      <c r="E6" s="151"/>
      <c r="F6" s="152"/>
      <c r="G6" s="153">
        <f ca="1">IFERROR(NOW()-F6,"")</f>
        <v>45962.730613541666</v>
      </c>
      <c r="H6" s="152"/>
      <c r="I6" s="151" t="str">
        <f>IFERROR(VLOOKUP(D6,DB!A:F,6,0),"")</f>
        <v>SCECO</v>
      </c>
      <c r="J6" s="151" t="str">
        <f>IFERROR(VLOOKUP(D6,DB!A:G,7,0),"")</f>
        <v>Haj Removal</v>
      </c>
      <c r="K6" s="151"/>
      <c r="L6" s="151" t="str">
        <f>IFERROR(VLOOKUP(D6,DB!A:I,9,0),"")</f>
        <v>Latis</v>
      </c>
    </row>
    <row r="7" spans="1:13" ht="15">
      <c r="A7" s="151"/>
      <c r="B7" s="151" t="str">
        <f>IFERROR(VLOOKUP(D7,DB!A:K,11,0),"")</f>
        <v/>
      </c>
      <c r="C7" s="151"/>
      <c r="D7" s="151"/>
      <c r="E7" s="151"/>
      <c r="F7" s="152"/>
      <c r="G7" s="153">
        <f ca="1">IFERROR(NOW()-F7,"")</f>
        <v>45962.730613541666</v>
      </c>
      <c r="H7" s="152"/>
      <c r="I7" s="151" t="str">
        <f>IFERROR(VLOOKUP(D7,DB!A:F,6,0),"")</f>
        <v/>
      </c>
      <c r="J7" s="151" t="str">
        <f>IFERROR(VLOOKUP(D7,DB!A:G,7,0),"")</f>
        <v/>
      </c>
      <c r="K7" s="151"/>
      <c r="L7" s="151" t="str">
        <f>IFERROR(VLOOKUP(D7,DB!A:I,9,0),"")</f>
        <v/>
      </c>
    </row>
    <row r="8" spans="1:13" ht="15">
      <c r="A8" s="151"/>
      <c r="B8" s="151" t="str">
        <f>IFERROR(VLOOKUP(D8,DB!A:K,11,0),"")</f>
        <v>R5</v>
      </c>
      <c r="C8" s="151"/>
      <c r="D8" s="151" t="s">
        <v>36359</v>
      </c>
      <c r="E8" s="151"/>
      <c r="F8" s="152"/>
      <c r="G8" s="153">
        <f ca="1">IFERROR(NOW()-F8,"")</f>
        <v>45962.730613541666</v>
      </c>
      <c r="H8" s="152"/>
      <c r="I8" s="151" t="str">
        <f>IFERROR(VLOOKUP(D8,DB!A:F,6,0),"")</f>
        <v>SCECO</v>
      </c>
      <c r="J8" s="151" t="str">
        <f>IFERROR(VLOOKUP(D8,DB!A:G,7,0),"")</f>
        <v>Dead</v>
      </c>
      <c r="K8" s="151"/>
      <c r="L8" s="151" t="str">
        <f>IFERROR(VLOOKUP(D8,DB!A:I,9,0),"")</f>
        <v>Latis</v>
      </c>
    </row>
    <row r="9" spans="1:13" ht="15">
      <c r="A9" s="151"/>
      <c r="B9" s="151" t="str">
        <f>IFERROR(VLOOKUP(D9,DB!A:K,11,0),"")</f>
        <v/>
      </c>
      <c r="C9" s="151"/>
      <c r="D9" s="169"/>
      <c r="E9" s="151"/>
      <c r="F9" s="152"/>
      <c r="G9" s="153">
        <f ca="1">IFERROR(NOW()-F9,"")</f>
        <v>45962.730613541666</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45962.730613541666</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45962.730613541666</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45962.730613541666</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45962.730613541666</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45962.730613541666</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45962.730613541666</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45962.730613541666</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45962.730613541666</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45962.730613541666</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45962.730613541666</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45962.730613541666</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45962.730613541666</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45962.730613541666</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45962.730613541666</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45962.730613541666</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45962.730613541666</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45962.730613541666</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45962.730613541666</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45962.730613541666</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45962.730613541666</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45962.730613541666</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45962.730613541666</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45962.730613541666</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45962.730613541666</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45962.730613541666</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45962.730613541666</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45962.730613541666</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45962.730613541666</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45962.730613541666</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45962.730613541666</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45962.730613541666</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45962.730613541666</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45962.730613541666</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45962.730613541666</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45962.730613541666</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45962.730613541666</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45962.730613541666</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45962.730613541666</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45962.730613541666</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45962.730613541666</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45962.730613541666</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45962.730613541666</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45962.730613541666</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45962.730613541666</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45962.730613541666</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45962.730613541666</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45962.730613541666</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45962.730613541666</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45962.730613541666</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45962.730613541666</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45962.730613541666</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45962.730613541666</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45962.730613541666</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45962.730613541666</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45962.730613541666</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45962.730613541666</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45962.730613541666</v>
      </c>
      <c r="H66" s="152"/>
      <c r="I66" s="151" t="str">
        <f>IFERROR(VLOOKUP(D66,DB!A:F,6,0),"")</f>
        <v/>
      </c>
      <c r="J66" s="151" t="str">
        <f>IFERROR(VLOOKUP(D66,DB!A:G,7,0),"")</f>
        <v/>
      </c>
      <c r="K66" s="151"/>
      <c r="L66" s="151" t="str">
        <f>IFERROR(VLOOKUP(D66,DB!A:I,9,0),"")</f>
        <v/>
      </c>
    </row>
    <row r="67" spans="1:12" ht="15">
      <c r="A67" s="151"/>
      <c r="B67" s="151" t="str">
        <f>IFERROR(VLOOKUP(D67,DB!A:K,11,0),"")</f>
        <v/>
      </c>
      <c r="C67" s="151"/>
      <c r="D67" s="151"/>
      <c r="E67" s="151"/>
      <c r="F67" s="152"/>
      <c r="G67" s="153">
        <f ca="1">IFERROR(NOW()-F67,"")</f>
        <v>45962.730613541666</v>
      </c>
      <c r="H67" s="152"/>
      <c r="I67" s="151" t="str">
        <f>IFERROR(VLOOKUP(D67,DB!A:F,6,0),"")</f>
        <v/>
      </c>
      <c r="J67" s="151" t="str">
        <f>IFERROR(VLOOKUP(D67,DB!A:G,7,0),"")</f>
        <v/>
      </c>
      <c r="K67" s="151"/>
      <c r="L67" s="151" t="str">
        <f>IFERROR(VLOOKUP(D67,DB!A:I,9,0),"")</f>
        <v/>
      </c>
    </row>
    <row r="68" spans="1:12" ht="15">
      <c r="A68" s="157"/>
      <c r="B68" s="157" t="str">
        <f>IFERROR(VLOOKUP(D68,DB!A:K,11,0),"")</f>
        <v/>
      </c>
      <c r="C68" s="157"/>
      <c r="D68" s="157"/>
      <c r="E68" s="157"/>
      <c r="F68" s="158"/>
      <c r="G68" s="159">
        <f ca="1">IFERROR(NOW()-F68,"")</f>
        <v>45962.730613541666</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45962.730613541666</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45962.730613541666</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45962.730613541666</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45962.730613541666</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45962.730613541666</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45962.730613541666</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45962.730613541666</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45962.730613541666</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45962.730613541666</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45962.730613541666</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45962.730613541666</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45962.730613541666</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45962.730613541666</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45962.730613541666</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45962.730613541666</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45962.730613541666</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45962.730613541666</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45962.730613541666</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45962.730613541666</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45962.730613541666</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45962.730613541666</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45962.730613541666</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45962.730613541666</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45962.730613541666</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45962.730613541666</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45962.730613541666</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45962.730613541666</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45962.730613541666</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45962.730613541666</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45962.730613541666</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45962.730613541666</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45962.730613541666</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45962.730613541666</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45962.730613541666</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45962.730613541666</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45962.730613541666</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45962.730613541666</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45962.730613541666</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45962.730613541666</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45962.730613541666</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45962.730613541666</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45962.730613541666</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45962.730613541666</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45962.730613541666</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45962.730613541666</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45962.730613541666</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45962.730613541666</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45962.730613541666</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45962.730613541666</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45962.730613541666</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45962.730613541666</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45962.730613541666</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45962.730613541666</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45962.730613541666</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45962.730613541666</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45962.730613541666</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45962.730613541666</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45962.730613541666</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45962.730613541666</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45962.730613541666</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45962.730613541666</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45962.730613541666</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45962.730613541666</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45962.730613541666</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45962.730613541666</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45962.730613541666</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45962.730613541666</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45962.730613541666</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45962.730613541666</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45962.730613541666</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45962.730613541666</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45962.730613541666</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45962.730613541666</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45962.730613541666</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45962.730613541666</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45962.730613541666</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45962.730613541666</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45962.730613541666</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45962.730613541666</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45962.730613541666</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45962.730613541666</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45962.730613541666</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45962.730613541666</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45962.730613541666</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45962.730613541666</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45962.730613541666</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45962.730613541666</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45962.730613541666</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45962.730613541666</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45962.730613541666</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45962.730613541666</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45962.730613541666</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45962.730613541666</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45962.730613541666</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45962.730613541666</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45962.730613541666</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45962.730613541666</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45962.730613541666</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45962.730613541666</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45962.730613541666</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45962.730613541666</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45962.730613541666</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45962.730613541666</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45962.730613541666</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45962.730613541666</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45962.730613541666</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45962.730613541666</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45962.730613541666</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45962.730613541666</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45962.730613541666</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45962.730613541666</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45962.730613541666</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45962.730613541666</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45962.730613541666</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45962.730613541666</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45962.730613541666</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45962.730613541666</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45962.730613541666</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45962.730613541666</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45962.730613541666</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45962.730613541666</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45962.730613541666</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45962.730613541666</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45962.730613541666</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45962.730613541666</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45962.730613541666</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45962.730613541666</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45962.730613541666</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45962.730613541666</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45962.730613541666</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45962.730613541666</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45962.730613541666</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45962.730613541666</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45962.730613541666</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45962.730613541666</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45962.730613541666</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45962.730613541666</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45962.730613541666</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45962.730613541666</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45962.730613541666</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45962.730613541666</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45962.730613541666</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45962.730613541666</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45962.730613541666</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45962.730613541666</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45962.730613541666</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45962.730613541666</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45962.730613541666</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45962.730613541666</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45962.730613541666</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45962.730613541666</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45962.730613541666</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45962.730613541666</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45962.730613541666</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45962.730613541666</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45962.730613541666</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45962.730613541666</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45962.730613541666</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45962.730613541666</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45962.730613541666</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45962.730613541666</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45962.730613541666</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45962.730613541666</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45962.730613541666</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45962.730613541666</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45962.730613541666</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45962.730613541666</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45962.730613541666</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45962.730613541666</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45962.730613541666</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45962.730613541666</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45962.730613541666</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45962.730613541666</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45962.730613541666</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45962.730613541666</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45962.730613541666</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45962.730613541666</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45962.730613541666</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45962.730613541666</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45962.730613541666</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45962.730613541666</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45962.730613541666</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45962.730613541666</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45962.730613541666</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45962.730613541666</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45962.730613541666</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45962.730613541666</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45962.730613541666</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45962.730613541666</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45962.730613541666</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45962.730613541666</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45962.730613541666</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45962.730613541666</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45962.730613541666</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45962.730613541666</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45962.730613541666</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45962.730613541666</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45962.730613541666</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45962.730613541666</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45962.730613541666</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45962.730613541666</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45962.730613541666</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45962.730613541666</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45962.730613541666</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45962.730613541666</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45962.730613541666</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45962.730613541666</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45962.730613541666</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45962.730613541666</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45962.730613541666</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45962.730613541666</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45962.730613541666</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45962.730613541666</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45962.730613541666</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45962.730613541666</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45962.730613541666</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45962.730613541666</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45962.730613541666</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45962.730613541666</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45962.730613541666</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45962.730613541666</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45962.730613541666</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45962.730613541666</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45962.730613541666</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45962.730613541666</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45962.730613541666</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45962.730613541666</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45962.730613541666</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45962.730613541666</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45962.730613541666</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45962.730613541666</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45962.730613541666</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45962.730613541666</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45962.730613541666</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45962.730613541666</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45962.730613541666</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45962.730613541666</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45962.730613541666</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45962.730613541666</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45962.730613541666</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45962.730613541666</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45962.730613541666</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45962.730613541666</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45962.730613541666</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45962.730613541666</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45962.730613541666</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45962.730613541666</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45962.730613541666</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45962.730613541666</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45962.730613541666</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45962.730613541666</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45962.730613541666</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45962.730613541666</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45962.730613541666</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45962.730613541666</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45962.730613541666</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45962.730613541666</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45962.730613541666</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45962.730613541666</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45962.730613541666</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45962.730613541666</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45962.730613541666</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45962.730613541666</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45962.730613541666</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45962.730613541666</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45962.730613541666</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45962.730613541666</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45962.730613541666</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45962.730613541666</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45962.730613541666</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45962.730613541666</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45962.730613541666</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45962.730613541666</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45962.730613541666</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45962.730613541666</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45962.730613541666</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45962.730613541666</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45962.730613541666</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45962.730613541666</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45962.730613541666</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45962.730613541666</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45962.730613541666</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45962.730613541666</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45962.730613541666</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45962.730613541666</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45962.730613541666</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45962.730613541666</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45962.730613541666</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45962.730613541666</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45962.730613541666</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45962.730613541666</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45962.730613541666</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45962.730613541666</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45962.730613541666</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45962.730613541666</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45962.730613541666</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45962.730613541666</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45962.730613541666</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45962.730613541666</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45962.730613541666</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45962.730613541666</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45962.730613541666</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45962.730613541666</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45962.730613541666</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45962.730613541666</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45962.730613541666</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45962.730613541666</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45962.730613541666</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45962.730613541666</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45962.730613541666</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45962.730613541666</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45962.730613541666</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45962.730613541666</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45962.730613541666</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45962.730613541666</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45962.730613541666</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45962.730613541666</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45962.730613541666</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45962.730613541666</v>
      </c>
      <c r="H387" s="158"/>
      <c r="I387" s="157" t="str">
        <f>IFERROR(VLOOKUP(D387,DB!A:F,6,0),"")</f>
        <v/>
      </c>
      <c r="J387" s="157" t="str">
        <f>IFERROR(VLOOKUP(D387,DB!A:G,7,0),"")</f>
        <v/>
      </c>
      <c r="K387" s="157"/>
      <c r="L387" s="157" t="str">
        <f>IFERROR(VLOOKUP(D387,DB!A:I,9,0),"")</f>
        <v/>
      </c>
    </row>
    <row r="388" spans="1:12" ht="15">
      <c r="A388" s="157"/>
      <c r="B388" s="157" t="str">
        <f>IFERROR(VLOOKUP(D388,DB!A:K,11,0),"")</f>
        <v/>
      </c>
      <c r="C388" s="157"/>
      <c r="D388" s="157"/>
      <c r="E388" s="157"/>
      <c r="F388" s="158"/>
      <c r="G388" s="159">
        <f ca="1">IFERROR(NOW()-F388,"")</f>
        <v>45962.730613541666</v>
      </c>
      <c r="H388" s="158"/>
      <c r="I388" s="157" t="str">
        <f>IFERROR(VLOOKUP(D388,DB!A:F,6,0),"")</f>
        <v/>
      </c>
      <c r="J388" s="157" t="str">
        <f>IFERROR(VLOOKUP(D388,DB!A:G,7,0),"")</f>
        <v/>
      </c>
      <c r="K388" s="157"/>
      <c r="L388" s="157" t="str">
        <f>IFERROR(VLOOKUP(D388,DB!A:I,9,0),"")</f>
        <v/>
      </c>
    </row>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8" ht="15"/>
    <row r="499" ht="15"/>
    <row r="501" ht="15"/>
    <row r="502" ht="15"/>
    <row r="503" ht="15"/>
    <row r="504" ht="15"/>
    <row r="506" ht="15"/>
    <row r="507" ht="15"/>
    <row r="514" ht="15"/>
    <row r="515" ht="15"/>
    <row r="516" ht="15"/>
    <row r="517" ht="15"/>
    <row r="518" ht="15"/>
    <row r="519" ht="15"/>
    <row r="522" ht="15"/>
    <row r="523" ht="15"/>
    <row r="524" ht="15"/>
    <row r="525" ht="15"/>
    <row r="526" ht="15"/>
    <row r="527" ht="15"/>
    <row r="528" ht="15"/>
    <row r="529" ht="15"/>
    <row r="530" ht="15"/>
    <row r="531" ht="15"/>
    <row r="532" ht="15"/>
    <row r="533"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9" ht="15"/>
    <row r="590" ht="15"/>
    <row r="627" ht="15"/>
    <row r="628" ht="15"/>
    <row r="629" ht="15"/>
    <row r="630" ht="15"/>
    <row r="631" ht="15"/>
    <row r="632" ht="15"/>
    <row r="633" ht="15"/>
    <row r="634" ht="15"/>
    <row r="635" ht="15"/>
    <row r="636"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7" ht="15"/>
    <row r="718" ht="15"/>
    <row r="719" ht="15"/>
    <row r="721" ht="15"/>
    <row r="722"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926" ht="15"/>
    <row r="927" ht="15"/>
    <row r="928" ht="15"/>
    <row r="929" ht="15"/>
    <row r="930" ht="15"/>
    <row r="931" ht="15"/>
    <row r="937" ht="15"/>
    <row r="938" ht="15"/>
    <row r="939" ht="15"/>
    <row r="940" ht="15"/>
    <row r="941" ht="15"/>
    <row r="942" ht="15"/>
    <row r="943"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4" ht="15"/>
    <row r="995" ht="15"/>
    <row r="1001" ht="15"/>
    <row r="1002" ht="15"/>
    <row r="1004" ht="15"/>
    <row r="1005" ht="15"/>
    <row r="1006" ht="15"/>
    <row r="1007" ht="15"/>
    <row r="1008" ht="15"/>
    <row r="1009" ht="15"/>
    <row r="1010" ht="15"/>
    <row r="1012" ht="15"/>
    <row r="1013" ht="15"/>
    <row r="1014"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3" ht="15"/>
    <row r="1084" ht="15"/>
    <row r="1085" ht="15"/>
    <row r="1086" ht="15"/>
    <row r="1087" ht="15"/>
    <row r="1088" ht="15"/>
    <row r="1089" ht="15"/>
    <row r="1090" ht="15"/>
    <row r="1091" ht="15"/>
    <row r="1092" ht="15"/>
    <row r="1093" ht="15"/>
    <row r="1094" ht="15"/>
    <row r="1095" ht="15"/>
    <row r="1096" ht="15"/>
    <row r="1098" ht="15"/>
    <row r="1099" ht="15"/>
    <row r="1100" ht="15"/>
    <row r="1101" ht="15"/>
    <row r="1102" ht="15"/>
    <row r="1103" ht="15"/>
    <row r="1104" ht="15"/>
    <row r="1105" ht="15"/>
    <row r="1106" ht="15"/>
    <row r="1107" ht="15"/>
    <row r="1108" ht="15"/>
    <row r="1109" ht="15"/>
    <row r="1112" ht="15"/>
    <row r="1113" ht="15"/>
    <row r="1114" ht="15"/>
    <row r="1115" ht="15"/>
    <row r="1116" ht="15"/>
    <row r="1117" ht="15"/>
    <row r="1118" ht="15"/>
    <row r="1120" ht="15"/>
    <row r="1121" ht="15"/>
    <row r="1122" ht="15"/>
    <row r="1123" ht="15"/>
    <row r="1124" ht="15"/>
    <row r="1125" ht="15"/>
    <row r="1126" ht="15"/>
    <row r="1127" ht="15"/>
    <row r="1128" ht="15"/>
    <row r="1129" ht="15"/>
    <row r="1130" ht="15"/>
    <row r="1132" ht="15"/>
    <row r="1133" ht="15"/>
    <row r="1134" ht="15"/>
    <row r="1135" ht="15"/>
    <row r="1136" ht="15"/>
    <row r="1137" ht="15"/>
    <row r="1138" ht="15"/>
    <row r="1139" ht="15"/>
    <row r="1140" ht="15"/>
    <row r="1141" ht="15"/>
    <row r="1149" ht="15"/>
    <row r="1150" ht="15"/>
    <row r="1153" ht="15"/>
    <row r="1154" ht="15"/>
    <row r="1155" ht="15"/>
    <row r="1156" ht="15"/>
    <row r="1157" ht="15"/>
    <row r="1158" ht="15"/>
    <row r="1159" ht="15"/>
    <row r="1160" ht="15"/>
    <row r="1163" ht="15"/>
    <row r="1164" ht="15"/>
    <row r="1165" ht="15"/>
    <row r="1166" ht="15"/>
    <row r="1167" ht="15"/>
    <row r="1168" ht="15"/>
    <row r="1169" ht="15"/>
    <row r="1170" ht="15"/>
    <row r="1171" ht="15"/>
    <row r="1172" ht="15"/>
    <row r="1173" ht="15"/>
    <row r="1174" ht="15"/>
    <row r="1176" ht="15"/>
    <row r="1177" ht="15"/>
    <row r="1178" ht="15"/>
    <row r="1181" ht="15"/>
    <row r="1183" ht="15"/>
    <row r="1185" ht="15"/>
    <row r="1188" ht="15"/>
    <row r="1189" ht="15"/>
    <row r="1190" ht="15"/>
    <row r="1192" ht="15"/>
    <row r="1194" ht="15"/>
    <row r="1195" ht="15"/>
    <row r="1196" ht="15"/>
    <row r="1197" ht="15"/>
    <row r="1198" ht="15"/>
    <row r="1200" ht="15"/>
    <row r="1201" ht="15"/>
    <row r="1202" ht="15"/>
    <row r="1203" ht="15"/>
    <row r="1205" ht="15"/>
    <row r="1207" ht="15"/>
    <row r="1208" ht="15"/>
    <row r="1210" ht="15"/>
    <row r="1211" ht="15"/>
    <row r="1212" ht="15"/>
    <row r="1213" ht="15"/>
    <row r="1215" ht="15"/>
    <row r="1217" ht="15"/>
    <row r="1218" ht="15"/>
    <row r="1219" ht="15"/>
    <row r="1220" ht="15"/>
    <row r="1222" ht="15"/>
    <row r="1223" ht="15"/>
    <row r="1224" ht="15"/>
    <row r="1225" ht="15"/>
    <row r="1226" ht="15"/>
    <row r="1227" ht="15"/>
    <row r="1228" ht="15"/>
    <row r="1231" ht="15"/>
    <row r="1233" ht="15"/>
    <row r="1234" ht="15"/>
    <row r="1235" ht="15"/>
    <row r="1236" ht="15"/>
    <row r="1237" ht="15"/>
    <row r="1238" ht="15"/>
    <row r="1239" ht="15"/>
    <row r="1240" ht="15"/>
    <row r="1243" ht="15"/>
    <row r="1244" ht="15"/>
    <row r="1246" ht="15"/>
    <row r="1248" ht="15"/>
    <row r="1249" ht="15"/>
    <row r="1250" ht="15"/>
    <row r="1251" ht="15"/>
    <row r="1252" ht="15"/>
    <row r="1256" ht="15"/>
    <row r="1257" ht="15"/>
    <row r="1259" ht="15"/>
    <row r="1260" ht="15"/>
    <row r="1263" ht="15"/>
    <row r="1264" ht="15"/>
    <row r="1268" ht="15"/>
    <row r="1275" ht="15"/>
    <row r="1277" ht="15"/>
    <row r="1278" ht="15"/>
  </sheetData>
  <dataValidations count="2">
    <dataValidation allowBlank="1" showInputMessage="1" showErrorMessage="1" sqref="E1" xr:uid="{920C6338-E771-4DAE-8C89-92A9093EA4DE}"/>
    <dataValidation type="list" allowBlank="1" showInputMessage="1" showErrorMessage="1" sqref="E2:E388"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21"/>
  <sheetViews>
    <sheetView workbookViewId="0">
      <selection activeCell="B3" sqref="B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t="s">
        <v>39119</v>
      </c>
      <c r="B2" s="102" t="str">
        <f>IFERROR(VLOOKUP(D2,DB!A:K,11,0),"")</f>
        <v>R6</v>
      </c>
      <c r="C2" s="104">
        <v>3</v>
      </c>
      <c r="D2" s="102" t="s">
        <v>39120</v>
      </c>
      <c r="E2" s="105" t="s">
        <v>39021</v>
      </c>
      <c r="F2" s="106">
        <v>45962.667129629626</v>
      </c>
      <c r="G2" s="76">
        <f ca="1">IFERROR(NOW()-F2,"-")</f>
        <v>6.3483912039373536E-2</v>
      </c>
      <c r="H2" s="106">
        <v>45962.648344907408</v>
      </c>
      <c r="I2" s="102" t="str">
        <f>IFERROR(VLOOKUP(D2,DB!A:F,6,0),"")</f>
        <v>SCECO</v>
      </c>
      <c r="J2" s="101" t="str">
        <f>IFERROR(VLOOKUP(D2,DB!A:G,7,0),"")</f>
        <v>Vandalized</v>
      </c>
      <c r="K2" s="107" t="s">
        <v>39121</v>
      </c>
      <c r="L2" s="108" t="str">
        <f>IFERROR(VLOOKUP(D2,DB!A:I,9,0),"")</f>
        <v>Latis</v>
      </c>
    </row>
    <row r="3" spans="1:16383" ht="31.5" customHeight="1">
      <c r="A3" s="103"/>
      <c r="B3" s="102" t="str">
        <f>IFERROR(VLOOKUP(D3,DB!A:K,11,0),"")</f>
        <v/>
      </c>
      <c r="C3" s="104"/>
      <c r="D3" s="102"/>
      <c r="E3" s="105"/>
      <c r="F3" s="106"/>
      <c r="G3" s="76">
        <f ca="1">IFERROR(NOW()-F3,"-")</f>
        <v>45962.730613541666</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45962.730613541666</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45962.730613541666</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45962.730613541666</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45962.730613541666</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45962.730613541666</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45962.730613541666</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45962.730613541666</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45962.730613541666</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45962.730613541666</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45962.730613541666</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45962.730613541666</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45962.730613541666</v>
      </c>
      <c r="H15" s="106"/>
      <c r="I15" s="102" t="str">
        <f>IFERROR(VLOOKUP(D15,DB!A:F,6,0),"")</f>
        <v/>
      </c>
      <c r="J15" s="101" t="str">
        <f>IFERROR(VLOOKUP(D15,DB!A:G,7,0),"")</f>
        <v/>
      </c>
      <c r="K15" s="107"/>
      <c r="L15" s="108" t="str">
        <f>IFERROR(VLOOKUP(D15,DB!A:I,9,0),"")</f>
        <v/>
      </c>
    </row>
    <row r="16" spans="1:16383" ht="31.5" customHeight="1">
      <c r="A16" s="103"/>
      <c r="B16" s="102" t="str">
        <f>IFERROR(VLOOKUP(D16,DB!A:K,11,0),"")</f>
        <v/>
      </c>
      <c r="C16" s="104"/>
      <c r="D16" s="102"/>
      <c r="E16" s="105"/>
      <c r="F16" s="106"/>
      <c r="G16" s="76">
        <f ca="1">IFERROR(NOW()-F16,"-")</f>
        <v>45962.730613541666</v>
      </c>
      <c r="H16" s="106"/>
      <c r="I16" s="102" t="str">
        <f>IFERROR(VLOOKUP(D16,DB!A:F,6,0),"")</f>
        <v/>
      </c>
      <c r="J16" s="101" t="str">
        <f>IFERROR(VLOOKUP(D16,DB!A:G,7,0),"")</f>
        <v/>
      </c>
      <c r="K16" s="107"/>
      <c r="L16" s="108" t="str">
        <f>IFERROR(VLOOKUP(D16,DB!A:I,9,0),"")</f>
        <v/>
      </c>
    </row>
    <row r="17" spans="1:12" ht="31.5" customHeight="1">
      <c r="A17" s="103"/>
      <c r="B17" s="102" t="str">
        <f>IFERROR(VLOOKUP(D17,DB!A:K,11,0),"")</f>
        <v/>
      </c>
      <c r="C17" s="104"/>
      <c r="D17" s="102"/>
      <c r="E17" s="105"/>
      <c r="F17" s="106"/>
      <c r="G17" s="76">
        <f ca="1">IFERROR(NOW()-F17,"-")</f>
        <v>45962.730613541666</v>
      </c>
      <c r="H17" s="106"/>
      <c r="I17" s="102" t="str">
        <f>IFERROR(VLOOKUP(D17,DB!A:F,6,0),"")</f>
        <v/>
      </c>
      <c r="J17" s="101" t="str">
        <f>IFERROR(VLOOKUP(D17,DB!A:G,7,0),"")</f>
        <v/>
      </c>
      <c r="K17" s="107"/>
      <c r="L17" s="108" t="str">
        <f>IFERROR(VLOOKUP(D17,DB!A:I,9,0),"")</f>
        <v/>
      </c>
    </row>
    <row r="18" spans="1:12" ht="31.5" customHeight="1">
      <c r="A18" s="103"/>
      <c r="B18" s="102" t="str">
        <f>IFERROR(VLOOKUP(D18,DB!A:K,11,0),"")</f>
        <v/>
      </c>
      <c r="C18" s="104"/>
      <c r="D18" s="102"/>
      <c r="E18" s="105"/>
      <c r="F18" s="106"/>
      <c r="G18" s="76">
        <f ca="1">IFERROR(NOW()-F18,"-")</f>
        <v>45962.730613541666</v>
      </c>
      <c r="H18" s="106"/>
      <c r="I18" s="102" t="str">
        <f>IFERROR(VLOOKUP(D18,DB!A:F,6,0),"")</f>
        <v/>
      </c>
      <c r="J18" s="101" t="str">
        <f>IFERROR(VLOOKUP(D18,DB!A:G,7,0),"")</f>
        <v/>
      </c>
      <c r="K18" s="107"/>
      <c r="L18" s="108" t="str">
        <f>IFERROR(VLOOKUP(D18,DB!A:I,9,0),"")</f>
        <v/>
      </c>
    </row>
    <row r="19" spans="1:12" ht="31.5" customHeight="1">
      <c r="A19" s="103"/>
      <c r="B19" s="102" t="str">
        <f>IFERROR(VLOOKUP(D19,DB!A:K,11,0),"")</f>
        <v/>
      </c>
      <c r="C19" s="104"/>
      <c r="D19" s="102"/>
      <c r="E19" s="105"/>
      <c r="F19" s="106"/>
      <c r="G19" s="76">
        <f ca="1">IFERROR(NOW()-F19,"-")</f>
        <v>45962.730613541666</v>
      </c>
      <c r="H19" s="106"/>
      <c r="I19" s="102" t="str">
        <f>IFERROR(VLOOKUP(D19,DB!A:F,6,0),"")</f>
        <v/>
      </c>
      <c r="J19" s="101" t="str">
        <f>IFERROR(VLOOKUP(D19,DB!A:G,7,0),"")</f>
        <v/>
      </c>
      <c r="K19" s="107"/>
      <c r="L19" s="108" t="str">
        <f>IFERROR(VLOOKUP(D19,DB!A:I,9,0),"")</f>
        <v/>
      </c>
    </row>
    <row r="20" spans="1:12" ht="31.5" customHeight="1">
      <c r="A20" s="103"/>
      <c r="B20" s="102" t="str">
        <f>IFERROR(VLOOKUP(D20,DB!A:K,11,0),"")</f>
        <v/>
      </c>
      <c r="C20" s="104"/>
      <c r="D20" s="102"/>
      <c r="E20" s="105"/>
      <c r="F20" s="106"/>
      <c r="G20" s="76">
        <f ca="1">IFERROR(NOW()-F20,"-")</f>
        <v>45962.730613541666</v>
      </c>
      <c r="H20" s="106"/>
      <c r="I20" s="102" t="str">
        <f>IFERROR(VLOOKUP(D20,DB!A:F,6,0),"")</f>
        <v/>
      </c>
      <c r="J20" s="101" t="str">
        <f>IFERROR(VLOOKUP(D20,DB!A:G,7,0),"")</f>
        <v/>
      </c>
      <c r="K20" s="107"/>
      <c r="L20" s="108" t="str">
        <f>IFERROR(VLOOKUP(D20,DB!A:I,9,0),"")</f>
        <v/>
      </c>
    </row>
    <row r="21" spans="1:12" ht="31.5" customHeight="1">
      <c r="A21" s="103"/>
      <c r="B21" s="102" t="str">
        <f>IFERROR(VLOOKUP(D21,DB!A:K,11,0),"")</f>
        <v/>
      </c>
      <c r="C21" s="104"/>
      <c r="D21" s="102"/>
      <c r="E21" s="105"/>
      <c r="F21" s="106"/>
      <c r="G21" s="76">
        <f ca="1">IFERROR(NOW()-F21,"-")</f>
        <v>45962.730613541666</v>
      </c>
      <c r="H21" s="106"/>
      <c r="I21" s="102" t="str">
        <f>IFERROR(VLOOKUP(D21,DB!A:F,6,0),"")</f>
        <v/>
      </c>
      <c r="J21" s="101" t="str">
        <f>IFERROR(VLOOKUP(D21,DB!A:G,7,0),"")</f>
        <v/>
      </c>
      <c r="K21" s="107"/>
      <c r="L21" s="108" t="str">
        <f>IFERROR(VLOOKUP(D21,DB!A:I,9,0),"")</f>
        <v/>
      </c>
    </row>
  </sheetData>
  <dataValidations count="2">
    <dataValidation allowBlank="1" showInputMessage="1" showErrorMessage="1" sqref="E1" xr:uid="{380493DB-286A-4683-AF55-C78F04945A49}"/>
    <dataValidation type="list" allowBlank="1" showInputMessage="1" showErrorMessage="1" sqref="E2:E2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2025-11-01T14:34:46Z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